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_el\Desktop\Ночь скидок\Лендинг\"/>
    </mc:Choice>
  </mc:AlternateContent>
  <xr:revisionPtr revIDLastSave="0" documentId="8_{22D5476B-330B-4149-955A-DF67173945A6}" xr6:coauthVersionLast="36" xr6:coauthVersionMax="36" xr10:uidLastSave="{00000000-0000-0000-0000-000000000000}"/>
  <bookViews>
    <workbookView xWindow="0" yWindow="0" windowWidth="19200" windowHeight="6810" xr2:uid="{ED892A34-945E-4155-B340-1D4678C2503B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6" i="1" l="1"/>
  <c r="O206" i="1"/>
  <c r="J206" i="1"/>
  <c r="C206" i="1"/>
  <c r="B206" i="1"/>
  <c r="A206" i="1"/>
  <c r="T205" i="1"/>
  <c r="R205" i="1"/>
  <c r="O205" i="1"/>
  <c r="J205" i="1"/>
  <c r="I205" i="1"/>
  <c r="C205" i="1"/>
  <c r="B205" i="1"/>
  <c r="A205" i="1"/>
  <c r="T204" i="1"/>
  <c r="O204" i="1"/>
  <c r="J204" i="1"/>
  <c r="C204" i="1"/>
  <c r="B204" i="1"/>
  <c r="A204" i="1"/>
  <c r="T203" i="1"/>
  <c r="O203" i="1"/>
  <c r="J203" i="1"/>
  <c r="C203" i="1"/>
  <c r="B203" i="1"/>
  <c r="A203" i="1"/>
  <c r="T202" i="1"/>
  <c r="O202" i="1"/>
  <c r="J202" i="1"/>
  <c r="C202" i="1"/>
  <c r="B202" i="1"/>
  <c r="A202" i="1"/>
  <c r="T201" i="1"/>
  <c r="R201" i="1"/>
  <c r="O201" i="1"/>
  <c r="J201" i="1"/>
  <c r="C201" i="1"/>
  <c r="I201" i="1" s="1"/>
  <c r="B201" i="1"/>
  <c r="A201" i="1"/>
  <c r="T200" i="1"/>
  <c r="O200" i="1"/>
  <c r="J200" i="1"/>
  <c r="C200" i="1"/>
  <c r="S200" i="1" s="1"/>
  <c r="B200" i="1"/>
  <c r="A200" i="1"/>
  <c r="T199" i="1"/>
  <c r="O199" i="1"/>
  <c r="N199" i="1"/>
  <c r="M199" i="1"/>
  <c r="P199" i="1" s="1"/>
  <c r="J199" i="1"/>
  <c r="I199" i="1"/>
  <c r="L199" i="1" s="1"/>
  <c r="H199" i="1"/>
  <c r="C199" i="1"/>
  <c r="S199" i="1" s="1"/>
  <c r="B199" i="1"/>
  <c r="A199" i="1"/>
  <c r="T198" i="1"/>
  <c r="S198" i="1"/>
  <c r="O198" i="1"/>
  <c r="N198" i="1"/>
  <c r="J198" i="1"/>
  <c r="D198" i="1"/>
  <c r="C198" i="1"/>
  <c r="I198" i="1" s="1"/>
  <c r="B198" i="1"/>
  <c r="A198" i="1"/>
  <c r="T197" i="1"/>
  <c r="S197" i="1"/>
  <c r="R197" i="1"/>
  <c r="U197" i="1" s="1"/>
  <c r="O197" i="1"/>
  <c r="J197" i="1"/>
  <c r="C197" i="1"/>
  <c r="B197" i="1"/>
  <c r="A197" i="1"/>
  <c r="T196" i="1"/>
  <c r="S196" i="1"/>
  <c r="O196" i="1"/>
  <c r="J196" i="1"/>
  <c r="E196" i="1"/>
  <c r="D196" i="1"/>
  <c r="C196" i="1"/>
  <c r="B196" i="1"/>
  <c r="A196" i="1"/>
  <c r="T195" i="1"/>
  <c r="O195" i="1"/>
  <c r="J195" i="1"/>
  <c r="I195" i="1"/>
  <c r="H195" i="1"/>
  <c r="K195" i="1" s="1"/>
  <c r="D195" i="1"/>
  <c r="C195" i="1"/>
  <c r="B195" i="1"/>
  <c r="A195" i="1"/>
  <c r="T194" i="1"/>
  <c r="O194" i="1"/>
  <c r="J194" i="1"/>
  <c r="C194" i="1"/>
  <c r="B194" i="1"/>
  <c r="A194" i="1"/>
  <c r="T193" i="1"/>
  <c r="O193" i="1"/>
  <c r="J193" i="1"/>
  <c r="C193" i="1"/>
  <c r="B193" i="1"/>
  <c r="A193" i="1"/>
  <c r="T192" i="1"/>
  <c r="O192" i="1"/>
  <c r="J192" i="1"/>
  <c r="C192" i="1"/>
  <c r="B192" i="1"/>
  <c r="A192" i="1"/>
  <c r="T191" i="1"/>
  <c r="O191" i="1"/>
  <c r="N191" i="1"/>
  <c r="M191" i="1"/>
  <c r="J191" i="1"/>
  <c r="I191" i="1"/>
  <c r="H191" i="1"/>
  <c r="L191" i="1" s="1"/>
  <c r="E191" i="1"/>
  <c r="G191" i="1" s="1"/>
  <c r="D191" i="1"/>
  <c r="C191" i="1"/>
  <c r="S191" i="1" s="1"/>
  <c r="B191" i="1"/>
  <c r="A191" i="1"/>
  <c r="T190" i="1"/>
  <c r="S190" i="1"/>
  <c r="R190" i="1"/>
  <c r="O190" i="1"/>
  <c r="N190" i="1"/>
  <c r="J190" i="1"/>
  <c r="H190" i="1"/>
  <c r="E190" i="1"/>
  <c r="G190" i="1" s="1"/>
  <c r="D190" i="1"/>
  <c r="C190" i="1"/>
  <c r="B190" i="1"/>
  <c r="A190" i="1"/>
  <c r="T189" i="1"/>
  <c r="O189" i="1"/>
  <c r="J189" i="1"/>
  <c r="C189" i="1"/>
  <c r="I189" i="1" s="1"/>
  <c r="B189" i="1"/>
  <c r="A189" i="1"/>
  <c r="T188" i="1"/>
  <c r="O188" i="1"/>
  <c r="J188" i="1"/>
  <c r="H188" i="1"/>
  <c r="C188" i="1"/>
  <c r="N188" i="1" s="1"/>
  <c r="B188" i="1"/>
  <c r="A188" i="1"/>
  <c r="T187" i="1"/>
  <c r="O187" i="1"/>
  <c r="J187" i="1"/>
  <c r="H187" i="1"/>
  <c r="E187" i="1"/>
  <c r="D187" i="1"/>
  <c r="C187" i="1"/>
  <c r="S187" i="1" s="1"/>
  <c r="B187" i="1"/>
  <c r="A187" i="1"/>
  <c r="T186" i="1"/>
  <c r="O186" i="1"/>
  <c r="J186" i="1"/>
  <c r="C186" i="1"/>
  <c r="R186" i="1" s="1"/>
  <c r="B186" i="1"/>
  <c r="A186" i="1"/>
  <c r="T185" i="1"/>
  <c r="O185" i="1"/>
  <c r="J185" i="1"/>
  <c r="C185" i="1"/>
  <c r="E185" i="1" s="1"/>
  <c r="B185" i="1"/>
  <c r="A185" i="1"/>
  <c r="T184" i="1"/>
  <c r="O184" i="1"/>
  <c r="J184" i="1"/>
  <c r="C184" i="1"/>
  <c r="B184" i="1"/>
  <c r="A184" i="1"/>
  <c r="T183" i="1"/>
  <c r="O183" i="1"/>
  <c r="J183" i="1"/>
  <c r="C183" i="1"/>
  <c r="B183" i="1"/>
  <c r="A183" i="1"/>
  <c r="T182" i="1"/>
  <c r="O182" i="1"/>
  <c r="J182" i="1"/>
  <c r="C182" i="1"/>
  <c r="B182" i="1"/>
  <c r="A182" i="1"/>
  <c r="T181" i="1"/>
  <c r="O181" i="1"/>
  <c r="N181" i="1"/>
  <c r="Q181" i="1" s="1"/>
  <c r="M181" i="1"/>
  <c r="P181" i="1" s="1"/>
  <c r="L181" i="1"/>
  <c r="K181" i="1"/>
  <c r="J181" i="1"/>
  <c r="I181" i="1"/>
  <c r="H181" i="1"/>
  <c r="E181" i="1"/>
  <c r="D181" i="1"/>
  <c r="C181" i="1"/>
  <c r="S181" i="1" s="1"/>
  <c r="B181" i="1"/>
  <c r="A181" i="1"/>
  <c r="T180" i="1"/>
  <c r="S180" i="1"/>
  <c r="O180" i="1"/>
  <c r="N180" i="1"/>
  <c r="J180" i="1"/>
  <c r="I180" i="1"/>
  <c r="H180" i="1"/>
  <c r="D180" i="1"/>
  <c r="C180" i="1"/>
  <c r="B180" i="1"/>
  <c r="A180" i="1"/>
  <c r="T179" i="1"/>
  <c r="O179" i="1"/>
  <c r="N179" i="1"/>
  <c r="Q179" i="1" s="1"/>
  <c r="M179" i="1"/>
  <c r="P179" i="1" s="1"/>
  <c r="J179" i="1"/>
  <c r="C179" i="1"/>
  <c r="I179" i="1" s="1"/>
  <c r="B179" i="1"/>
  <c r="A179" i="1"/>
  <c r="T178" i="1"/>
  <c r="O178" i="1"/>
  <c r="J178" i="1"/>
  <c r="C178" i="1"/>
  <c r="B178" i="1"/>
  <c r="A178" i="1"/>
  <c r="T177" i="1"/>
  <c r="R177" i="1"/>
  <c r="V177" i="1" s="1"/>
  <c r="O177" i="1"/>
  <c r="N177" i="1"/>
  <c r="M177" i="1"/>
  <c r="J177" i="1"/>
  <c r="I177" i="1"/>
  <c r="L177" i="1" s="1"/>
  <c r="H177" i="1"/>
  <c r="E177" i="1"/>
  <c r="D177" i="1"/>
  <c r="C177" i="1"/>
  <c r="S177" i="1" s="1"/>
  <c r="B177" i="1"/>
  <c r="A177" i="1"/>
  <c r="T176" i="1"/>
  <c r="O176" i="1"/>
  <c r="J176" i="1"/>
  <c r="C176" i="1"/>
  <c r="B176" i="1"/>
  <c r="A176" i="1"/>
  <c r="T175" i="1"/>
  <c r="O175" i="1"/>
  <c r="J175" i="1"/>
  <c r="I175" i="1"/>
  <c r="H175" i="1"/>
  <c r="D175" i="1"/>
  <c r="C175" i="1"/>
  <c r="B175" i="1"/>
  <c r="A175" i="1"/>
  <c r="T174" i="1"/>
  <c r="O174" i="1"/>
  <c r="J174" i="1"/>
  <c r="C174" i="1"/>
  <c r="B174" i="1"/>
  <c r="A174" i="1"/>
  <c r="T173" i="1"/>
  <c r="S173" i="1"/>
  <c r="R173" i="1"/>
  <c r="O173" i="1"/>
  <c r="J173" i="1"/>
  <c r="H173" i="1"/>
  <c r="E173" i="1"/>
  <c r="D173" i="1"/>
  <c r="F173" i="1" s="1"/>
  <c r="C173" i="1"/>
  <c r="N173" i="1" s="1"/>
  <c r="B173" i="1"/>
  <c r="A173" i="1"/>
  <c r="T172" i="1"/>
  <c r="O172" i="1"/>
  <c r="J172" i="1"/>
  <c r="E172" i="1"/>
  <c r="C172" i="1"/>
  <c r="B172" i="1"/>
  <c r="A172" i="1"/>
  <c r="T171" i="1"/>
  <c r="O171" i="1"/>
  <c r="J171" i="1"/>
  <c r="C171" i="1"/>
  <c r="B171" i="1"/>
  <c r="A171" i="1"/>
  <c r="T170" i="1"/>
  <c r="O170" i="1"/>
  <c r="J170" i="1"/>
  <c r="C170" i="1"/>
  <c r="N170" i="1" s="1"/>
  <c r="B170" i="1"/>
  <c r="A170" i="1"/>
  <c r="T169" i="1"/>
  <c r="R169" i="1"/>
  <c r="U169" i="1" s="1"/>
  <c r="O169" i="1"/>
  <c r="J169" i="1"/>
  <c r="H169" i="1"/>
  <c r="E169" i="1"/>
  <c r="D169" i="1"/>
  <c r="C169" i="1"/>
  <c r="S169" i="1" s="1"/>
  <c r="B169" i="1"/>
  <c r="A169" i="1"/>
  <c r="T168" i="1"/>
  <c r="O168" i="1"/>
  <c r="J168" i="1"/>
  <c r="C168" i="1"/>
  <c r="B168" i="1"/>
  <c r="A168" i="1"/>
  <c r="T167" i="1"/>
  <c r="S167" i="1"/>
  <c r="R167" i="1"/>
  <c r="O167" i="1"/>
  <c r="J167" i="1"/>
  <c r="H167" i="1"/>
  <c r="E167" i="1"/>
  <c r="G167" i="1" s="1"/>
  <c r="D167" i="1"/>
  <c r="F167" i="1" s="1"/>
  <c r="C167" i="1"/>
  <c r="B167" i="1"/>
  <c r="A167" i="1"/>
  <c r="T166" i="1"/>
  <c r="O166" i="1"/>
  <c r="J166" i="1"/>
  <c r="C166" i="1"/>
  <c r="E166" i="1" s="1"/>
  <c r="B166" i="1"/>
  <c r="A166" i="1"/>
  <c r="T165" i="1"/>
  <c r="O165" i="1"/>
  <c r="M165" i="1"/>
  <c r="J165" i="1"/>
  <c r="D165" i="1"/>
  <c r="C165" i="1"/>
  <c r="N165" i="1" s="1"/>
  <c r="B165" i="1"/>
  <c r="A165" i="1"/>
  <c r="T164" i="1"/>
  <c r="O164" i="1"/>
  <c r="J164" i="1"/>
  <c r="C164" i="1"/>
  <c r="R164" i="1" s="1"/>
  <c r="B164" i="1"/>
  <c r="A164" i="1"/>
  <c r="T163" i="1"/>
  <c r="O163" i="1"/>
  <c r="N163" i="1"/>
  <c r="Q163" i="1" s="1"/>
  <c r="M163" i="1"/>
  <c r="J163" i="1"/>
  <c r="E163" i="1"/>
  <c r="D163" i="1"/>
  <c r="F163" i="1" s="1"/>
  <c r="C163" i="1"/>
  <c r="S163" i="1" s="1"/>
  <c r="B163" i="1"/>
  <c r="A163" i="1"/>
  <c r="T162" i="1"/>
  <c r="O162" i="1"/>
  <c r="J162" i="1"/>
  <c r="I162" i="1"/>
  <c r="L162" i="1" s="1"/>
  <c r="H162" i="1"/>
  <c r="K162" i="1" s="1"/>
  <c r="D162" i="1"/>
  <c r="C162" i="1"/>
  <c r="S162" i="1" s="1"/>
  <c r="B162" i="1"/>
  <c r="A162" i="1"/>
  <c r="T161" i="1"/>
  <c r="R161" i="1"/>
  <c r="U161" i="1" s="1"/>
  <c r="O161" i="1"/>
  <c r="N161" i="1"/>
  <c r="M161" i="1"/>
  <c r="J161" i="1"/>
  <c r="I161" i="1"/>
  <c r="H161" i="1"/>
  <c r="G161" i="1"/>
  <c r="E161" i="1"/>
  <c r="D161" i="1"/>
  <c r="F161" i="1" s="1"/>
  <c r="C161" i="1"/>
  <c r="S161" i="1" s="1"/>
  <c r="V161" i="1" s="1"/>
  <c r="B161" i="1"/>
  <c r="A161" i="1"/>
  <c r="T160" i="1"/>
  <c r="O160" i="1"/>
  <c r="J160" i="1"/>
  <c r="C160" i="1"/>
  <c r="B160" i="1"/>
  <c r="A160" i="1"/>
  <c r="T159" i="1"/>
  <c r="O159" i="1"/>
  <c r="J159" i="1"/>
  <c r="C159" i="1"/>
  <c r="H159" i="1" s="1"/>
  <c r="B159" i="1"/>
  <c r="A159" i="1"/>
  <c r="T158" i="1"/>
  <c r="O158" i="1"/>
  <c r="J158" i="1"/>
  <c r="C158" i="1"/>
  <c r="B158" i="1"/>
  <c r="A158" i="1"/>
  <c r="T157" i="1"/>
  <c r="R157" i="1"/>
  <c r="O157" i="1"/>
  <c r="J157" i="1"/>
  <c r="C157" i="1"/>
  <c r="B157" i="1"/>
  <c r="A157" i="1"/>
  <c r="T156" i="1"/>
  <c r="S156" i="1"/>
  <c r="R156" i="1"/>
  <c r="O156" i="1"/>
  <c r="J156" i="1"/>
  <c r="C156" i="1"/>
  <c r="N156" i="1" s="1"/>
  <c r="B156" i="1"/>
  <c r="A156" i="1"/>
  <c r="T155" i="1"/>
  <c r="O155" i="1"/>
  <c r="J155" i="1"/>
  <c r="C155" i="1"/>
  <c r="N155" i="1" s="1"/>
  <c r="B155" i="1"/>
  <c r="A155" i="1"/>
  <c r="T154" i="1"/>
  <c r="O154" i="1"/>
  <c r="J154" i="1"/>
  <c r="C154" i="1"/>
  <c r="B154" i="1"/>
  <c r="A154" i="1"/>
  <c r="T153" i="1"/>
  <c r="O153" i="1"/>
  <c r="J153" i="1"/>
  <c r="C153" i="1"/>
  <c r="I153" i="1" s="1"/>
  <c r="B153" i="1"/>
  <c r="A153" i="1"/>
  <c r="T152" i="1"/>
  <c r="O152" i="1"/>
  <c r="N152" i="1"/>
  <c r="M152" i="1"/>
  <c r="P152" i="1" s="1"/>
  <c r="J152" i="1"/>
  <c r="H152" i="1"/>
  <c r="C152" i="1"/>
  <c r="B152" i="1"/>
  <c r="A152" i="1"/>
  <c r="T151" i="1"/>
  <c r="P151" i="1"/>
  <c r="O151" i="1"/>
  <c r="N151" i="1"/>
  <c r="M151" i="1"/>
  <c r="Q151" i="1" s="1"/>
  <c r="J151" i="1"/>
  <c r="I151" i="1"/>
  <c r="C151" i="1"/>
  <c r="S151" i="1" s="1"/>
  <c r="B151" i="1"/>
  <c r="A151" i="1"/>
  <c r="T150" i="1"/>
  <c r="S150" i="1"/>
  <c r="R150" i="1"/>
  <c r="O150" i="1"/>
  <c r="N150" i="1"/>
  <c r="J150" i="1"/>
  <c r="I150" i="1"/>
  <c r="D150" i="1"/>
  <c r="C150" i="1"/>
  <c r="B150" i="1"/>
  <c r="A150" i="1"/>
  <c r="T149" i="1"/>
  <c r="R149" i="1"/>
  <c r="O149" i="1"/>
  <c r="N149" i="1"/>
  <c r="J149" i="1"/>
  <c r="E149" i="1"/>
  <c r="D149" i="1"/>
  <c r="C149" i="1"/>
  <c r="M149" i="1" s="1"/>
  <c r="B149" i="1"/>
  <c r="A149" i="1"/>
  <c r="T148" i="1"/>
  <c r="O148" i="1"/>
  <c r="J148" i="1"/>
  <c r="E148" i="1"/>
  <c r="G148" i="1" s="1"/>
  <c r="D148" i="1"/>
  <c r="C148" i="1"/>
  <c r="B148" i="1"/>
  <c r="A148" i="1"/>
  <c r="T147" i="1"/>
  <c r="R147" i="1"/>
  <c r="O147" i="1"/>
  <c r="J147" i="1"/>
  <c r="D147" i="1"/>
  <c r="C147" i="1"/>
  <c r="B147" i="1"/>
  <c r="A147" i="1"/>
  <c r="T146" i="1"/>
  <c r="O146" i="1"/>
  <c r="J146" i="1"/>
  <c r="C146" i="1"/>
  <c r="B146" i="1"/>
  <c r="A146" i="1"/>
  <c r="T145" i="1"/>
  <c r="O145" i="1"/>
  <c r="J145" i="1"/>
  <c r="C145" i="1"/>
  <c r="B145" i="1"/>
  <c r="A145" i="1"/>
  <c r="T144" i="1"/>
  <c r="S144" i="1"/>
  <c r="O144" i="1"/>
  <c r="M144" i="1"/>
  <c r="J144" i="1"/>
  <c r="C144" i="1"/>
  <c r="N144" i="1" s="1"/>
  <c r="B144" i="1"/>
  <c r="A144" i="1"/>
  <c r="T143" i="1"/>
  <c r="R143" i="1"/>
  <c r="O143" i="1"/>
  <c r="J143" i="1"/>
  <c r="D143" i="1"/>
  <c r="C143" i="1"/>
  <c r="B143" i="1"/>
  <c r="A143" i="1"/>
  <c r="T142" i="1"/>
  <c r="O142" i="1"/>
  <c r="J142" i="1"/>
  <c r="C142" i="1"/>
  <c r="B142" i="1"/>
  <c r="A142" i="1"/>
  <c r="T141" i="1"/>
  <c r="O141" i="1"/>
  <c r="J141" i="1"/>
  <c r="I141" i="1"/>
  <c r="H141" i="1"/>
  <c r="D141" i="1"/>
  <c r="C141" i="1"/>
  <c r="R141" i="1" s="1"/>
  <c r="B141" i="1"/>
  <c r="A141" i="1"/>
  <c r="T140" i="1"/>
  <c r="O140" i="1"/>
  <c r="J140" i="1"/>
  <c r="C140" i="1"/>
  <c r="D140" i="1" s="1"/>
  <c r="B140" i="1"/>
  <c r="A140" i="1"/>
  <c r="T139" i="1"/>
  <c r="O139" i="1"/>
  <c r="J139" i="1"/>
  <c r="C139" i="1"/>
  <c r="B139" i="1"/>
  <c r="A139" i="1"/>
  <c r="T138" i="1"/>
  <c r="O138" i="1"/>
  <c r="M138" i="1"/>
  <c r="J138" i="1"/>
  <c r="I138" i="1"/>
  <c r="C138" i="1"/>
  <c r="S138" i="1" s="1"/>
  <c r="B138" i="1"/>
  <c r="A138" i="1"/>
  <c r="T137" i="1"/>
  <c r="O137" i="1"/>
  <c r="J137" i="1"/>
  <c r="I137" i="1"/>
  <c r="H137" i="1"/>
  <c r="K137" i="1" s="1"/>
  <c r="D137" i="1"/>
  <c r="C137" i="1"/>
  <c r="B137" i="1"/>
  <c r="A137" i="1"/>
  <c r="T136" i="1"/>
  <c r="O136" i="1"/>
  <c r="J136" i="1"/>
  <c r="C136" i="1"/>
  <c r="I136" i="1" s="1"/>
  <c r="B136" i="1"/>
  <c r="A136" i="1"/>
  <c r="T135" i="1"/>
  <c r="O135" i="1"/>
  <c r="J135" i="1"/>
  <c r="C135" i="1"/>
  <c r="B135" i="1"/>
  <c r="A135" i="1"/>
  <c r="T134" i="1"/>
  <c r="S134" i="1"/>
  <c r="O134" i="1"/>
  <c r="N134" i="1"/>
  <c r="J134" i="1"/>
  <c r="C134" i="1"/>
  <c r="B134" i="1"/>
  <c r="A134" i="1"/>
  <c r="T133" i="1"/>
  <c r="O133" i="1"/>
  <c r="J133" i="1"/>
  <c r="C133" i="1"/>
  <c r="I133" i="1" s="1"/>
  <c r="B133" i="1"/>
  <c r="A133" i="1"/>
  <c r="T132" i="1"/>
  <c r="O132" i="1"/>
  <c r="J132" i="1"/>
  <c r="E132" i="1"/>
  <c r="C132" i="1"/>
  <c r="B132" i="1"/>
  <c r="A132" i="1"/>
  <c r="T131" i="1"/>
  <c r="O131" i="1"/>
  <c r="J131" i="1"/>
  <c r="C131" i="1"/>
  <c r="S131" i="1" s="1"/>
  <c r="B131" i="1"/>
  <c r="A131" i="1"/>
  <c r="T130" i="1"/>
  <c r="O130" i="1"/>
  <c r="J130" i="1"/>
  <c r="C130" i="1"/>
  <c r="B130" i="1"/>
  <c r="A130" i="1"/>
  <c r="T129" i="1"/>
  <c r="S129" i="1"/>
  <c r="O129" i="1"/>
  <c r="J129" i="1"/>
  <c r="C129" i="1"/>
  <c r="H129" i="1" s="1"/>
  <c r="B129" i="1"/>
  <c r="A129" i="1"/>
  <c r="T128" i="1"/>
  <c r="R128" i="1"/>
  <c r="O128" i="1"/>
  <c r="M128" i="1"/>
  <c r="J128" i="1"/>
  <c r="I128" i="1"/>
  <c r="D128" i="1"/>
  <c r="C128" i="1"/>
  <c r="B128" i="1"/>
  <c r="A128" i="1"/>
  <c r="T127" i="1"/>
  <c r="S127" i="1"/>
  <c r="O127" i="1"/>
  <c r="N127" i="1"/>
  <c r="M127" i="1"/>
  <c r="J127" i="1"/>
  <c r="I127" i="1"/>
  <c r="L127" i="1" s="1"/>
  <c r="H127" i="1"/>
  <c r="K127" i="1" s="1"/>
  <c r="E127" i="1"/>
  <c r="D127" i="1"/>
  <c r="F127" i="1" s="1"/>
  <c r="C127" i="1"/>
  <c r="R127" i="1" s="1"/>
  <c r="B127" i="1"/>
  <c r="A127" i="1"/>
  <c r="T126" i="1"/>
  <c r="O126" i="1"/>
  <c r="J126" i="1"/>
  <c r="C126" i="1"/>
  <c r="S126" i="1" s="1"/>
  <c r="B126" i="1"/>
  <c r="A126" i="1"/>
  <c r="T125" i="1"/>
  <c r="O125" i="1"/>
  <c r="J125" i="1"/>
  <c r="C125" i="1"/>
  <c r="D125" i="1" s="1"/>
  <c r="B125" i="1"/>
  <c r="A125" i="1"/>
  <c r="T124" i="1"/>
  <c r="R124" i="1"/>
  <c r="O124" i="1"/>
  <c r="N124" i="1"/>
  <c r="J124" i="1"/>
  <c r="C124" i="1"/>
  <c r="B124" i="1"/>
  <c r="A124" i="1"/>
  <c r="T123" i="1"/>
  <c r="O123" i="1"/>
  <c r="J123" i="1"/>
  <c r="C123" i="1"/>
  <c r="B123" i="1"/>
  <c r="A123" i="1"/>
  <c r="T122" i="1"/>
  <c r="O122" i="1"/>
  <c r="J122" i="1"/>
  <c r="C122" i="1"/>
  <c r="I122" i="1" s="1"/>
  <c r="B122" i="1"/>
  <c r="A122" i="1"/>
  <c r="T121" i="1"/>
  <c r="S121" i="1"/>
  <c r="R121" i="1"/>
  <c r="O121" i="1"/>
  <c r="J121" i="1"/>
  <c r="H121" i="1"/>
  <c r="E121" i="1"/>
  <c r="D121" i="1"/>
  <c r="C121" i="1"/>
  <c r="N121" i="1" s="1"/>
  <c r="B121" i="1"/>
  <c r="A121" i="1"/>
  <c r="T120" i="1"/>
  <c r="O120" i="1"/>
  <c r="J120" i="1"/>
  <c r="C120" i="1"/>
  <c r="B120" i="1"/>
  <c r="A120" i="1"/>
  <c r="T119" i="1"/>
  <c r="O119" i="1"/>
  <c r="N119" i="1"/>
  <c r="M119" i="1"/>
  <c r="J119" i="1"/>
  <c r="I119" i="1"/>
  <c r="D119" i="1"/>
  <c r="C119" i="1"/>
  <c r="H119" i="1" s="1"/>
  <c r="B119" i="1"/>
  <c r="A119" i="1"/>
  <c r="T118" i="1"/>
  <c r="O118" i="1"/>
  <c r="J118" i="1"/>
  <c r="C118" i="1"/>
  <c r="B118" i="1"/>
  <c r="A118" i="1"/>
  <c r="T117" i="1"/>
  <c r="O117" i="1"/>
  <c r="N117" i="1"/>
  <c r="M117" i="1"/>
  <c r="P117" i="1" s="1"/>
  <c r="J117" i="1"/>
  <c r="I117" i="1"/>
  <c r="H117" i="1"/>
  <c r="C117" i="1"/>
  <c r="S117" i="1" s="1"/>
  <c r="B117" i="1"/>
  <c r="A117" i="1"/>
  <c r="T116" i="1"/>
  <c r="R116" i="1"/>
  <c r="O116" i="1"/>
  <c r="N116" i="1"/>
  <c r="J116" i="1"/>
  <c r="I116" i="1"/>
  <c r="L116" i="1" s="1"/>
  <c r="H116" i="1"/>
  <c r="D116" i="1"/>
  <c r="C116" i="1"/>
  <c r="B116" i="1"/>
  <c r="A116" i="1"/>
  <c r="T115" i="1"/>
  <c r="O115" i="1"/>
  <c r="J115" i="1"/>
  <c r="C115" i="1"/>
  <c r="N115" i="1" s="1"/>
  <c r="B115" i="1"/>
  <c r="A115" i="1"/>
  <c r="T114" i="1"/>
  <c r="O114" i="1"/>
  <c r="J114" i="1"/>
  <c r="C114" i="1"/>
  <c r="H114" i="1" s="1"/>
  <c r="B114" i="1"/>
  <c r="A114" i="1"/>
  <c r="T113" i="1"/>
  <c r="O113" i="1"/>
  <c r="J113" i="1"/>
  <c r="C113" i="1"/>
  <c r="B113" i="1"/>
  <c r="A113" i="1"/>
  <c r="T112" i="1"/>
  <c r="O112" i="1"/>
  <c r="J112" i="1"/>
  <c r="C112" i="1"/>
  <c r="N112" i="1" s="1"/>
  <c r="B112" i="1"/>
  <c r="A112" i="1"/>
  <c r="T111" i="1"/>
  <c r="O111" i="1"/>
  <c r="J111" i="1"/>
  <c r="E111" i="1"/>
  <c r="D111" i="1"/>
  <c r="C111" i="1"/>
  <c r="B111" i="1"/>
  <c r="A111" i="1"/>
  <c r="T110" i="1"/>
  <c r="S110" i="1"/>
  <c r="V110" i="1" s="1"/>
  <c r="R110" i="1"/>
  <c r="O110" i="1"/>
  <c r="J110" i="1"/>
  <c r="H110" i="1"/>
  <c r="C110" i="1"/>
  <c r="B110" i="1"/>
  <c r="A110" i="1"/>
  <c r="T109" i="1"/>
  <c r="S109" i="1"/>
  <c r="V109" i="1" s="1"/>
  <c r="R109" i="1"/>
  <c r="U109" i="1" s="1"/>
  <c r="O109" i="1"/>
  <c r="J109" i="1"/>
  <c r="C109" i="1"/>
  <c r="D109" i="1" s="1"/>
  <c r="B109" i="1"/>
  <c r="A109" i="1"/>
  <c r="T108" i="1"/>
  <c r="S108" i="1"/>
  <c r="O108" i="1"/>
  <c r="J108" i="1"/>
  <c r="H108" i="1"/>
  <c r="C108" i="1"/>
  <c r="B108" i="1"/>
  <c r="A108" i="1"/>
  <c r="O107" i="1"/>
  <c r="J107" i="1"/>
  <c r="C107" i="1"/>
  <c r="B107" i="1"/>
  <c r="A107" i="1"/>
  <c r="T106" i="1"/>
  <c r="O106" i="1"/>
  <c r="J106" i="1"/>
  <c r="C106" i="1"/>
  <c r="E106" i="1" s="1"/>
  <c r="B106" i="1"/>
  <c r="A106" i="1"/>
  <c r="T105" i="1"/>
  <c r="O105" i="1"/>
  <c r="J105" i="1"/>
  <c r="C105" i="1"/>
  <c r="E105" i="1" s="1"/>
  <c r="B105" i="1"/>
  <c r="A105" i="1"/>
  <c r="T104" i="1"/>
  <c r="O104" i="1"/>
  <c r="J104" i="1"/>
  <c r="C104" i="1"/>
  <c r="B104" i="1"/>
  <c r="A104" i="1"/>
  <c r="T103" i="1"/>
  <c r="O103" i="1"/>
  <c r="M103" i="1"/>
  <c r="J103" i="1"/>
  <c r="C103" i="1"/>
  <c r="I103" i="1" s="1"/>
  <c r="B103" i="1"/>
  <c r="A103" i="1"/>
  <c r="T102" i="1"/>
  <c r="O102" i="1"/>
  <c r="J102" i="1"/>
  <c r="C102" i="1"/>
  <c r="B102" i="1"/>
  <c r="A102" i="1"/>
  <c r="T101" i="1"/>
  <c r="O101" i="1"/>
  <c r="J101" i="1"/>
  <c r="H101" i="1"/>
  <c r="E101" i="1"/>
  <c r="C101" i="1"/>
  <c r="B101" i="1"/>
  <c r="A101" i="1"/>
  <c r="T100" i="1"/>
  <c r="O100" i="1"/>
  <c r="J100" i="1"/>
  <c r="C100" i="1"/>
  <c r="S100" i="1" s="1"/>
  <c r="B100" i="1"/>
  <c r="A100" i="1"/>
  <c r="T99" i="1"/>
  <c r="O99" i="1"/>
  <c r="J99" i="1"/>
  <c r="D99" i="1"/>
  <c r="C99" i="1"/>
  <c r="B99" i="1"/>
  <c r="A99" i="1"/>
  <c r="T98" i="1"/>
  <c r="O98" i="1"/>
  <c r="J98" i="1"/>
  <c r="C98" i="1"/>
  <c r="R98" i="1" s="1"/>
  <c r="B98" i="1"/>
  <c r="A98" i="1"/>
  <c r="O97" i="1"/>
  <c r="M97" i="1"/>
  <c r="J97" i="1"/>
  <c r="D97" i="1"/>
  <c r="C97" i="1"/>
  <c r="N97" i="1" s="1"/>
  <c r="B97" i="1"/>
  <c r="A97" i="1"/>
  <c r="T96" i="1"/>
  <c r="R96" i="1"/>
  <c r="U96" i="1" s="1"/>
  <c r="O96" i="1"/>
  <c r="N96" i="1"/>
  <c r="M96" i="1"/>
  <c r="J96" i="1"/>
  <c r="I96" i="1"/>
  <c r="L96" i="1" s="1"/>
  <c r="H96" i="1"/>
  <c r="E96" i="1"/>
  <c r="G96" i="1" s="1"/>
  <c r="D96" i="1"/>
  <c r="C96" i="1"/>
  <c r="S96" i="1" s="1"/>
  <c r="V96" i="1" s="1"/>
  <c r="B96" i="1"/>
  <c r="A96" i="1"/>
  <c r="T95" i="1"/>
  <c r="O95" i="1"/>
  <c r="J95" i="1"/>
  <c r="C95" i="1"/>
  <c r="R95" i="1" s="1"/>
  <c r="B95" i="1"/>
  <c r="A95" i="1"/>
  <c r="T94" i="1"/>
  <c r="O94" i="1"/>
  <c r="M94" i="1"/>
  <c r="J94" i="1"/>
  <c r="I94" i="1"/>
  <c r="H94" i="1"/>
  <c r="K94" i="1" s="1"/>
  <c r="E94" i="1"/>
  <c r="G94" i="1" s="1"/>
  <c r="D94" i="1"/>
  <c r="C94" i="1"/>
  <c r="S94" i="1" s="1"/>
  <c r="B94" i="1"/>
  <c r="A94" i="1"/>
  <c r="T93" i="1"/>
  <c r="O93" i="1"/>
  <c r="J93" i="1"/>
  <c r="C93" i="1"/>
  <c r="N93" i="1" s="1"/>
  <c r="B93" i="1"/>
  <c r="A93" i="1"/>
  <c r="T92" i="1"/>
  <c r="O92" i="1"/>
  <c r="J92" i="1"/>
  <c r="C92" i="1"/>
  <c r="M92" i="1" s="1"/>
  <c r="B92" i="1"/>
  <c r="A92" i="1"/>
  <c r="T91" i="1"/>
  <c r="O91" i="1"/>
  <c r="J91" i="1"/>
  <c r="H91" i="1"/>
  <c r="D91" i="1"/>
  <c r="C91" i="1"/>
  <c r="B91" i="1"/>
  <c r="A91" i="1"/>
  <c r="T90" i="1"/>
  <c r="O90" i="1"/>
  <c r="N90" i="1"/>
  <c r="J90" i="1"/>
  <c r="I90" i="1"/>
  <c r="L90" i="1" s="1"/>
  <c r="H90" i="1"/>
  <c r="K90" i="1" s="1"/>
  <c r="E90" i="1"/>
  <c r="D90" i="1"/>
  <c r="F90" i="1" s="1"/>
  <c r="C90" i="1"/>
  <c r="S90" i="1" s="1"/>
  <c r="B90" i="1"/>
  <c r="A90" i="1"/>
  <c r="T89" i="1"/>
  <c r="R89" i="1"/>
  <c r="U89" i="1" s="1"/>
  <c r="O89" i="1"/>
  <c r="J89" i="1"/>
  <c r="H89" i="1"/>
  <c r="D89" i="1"/>
  <c r="C89" i="1"/>
  <c r="S89" i="1" s="1"/>
  <c r="B89" i="1"/>
  <c r="A89" i="1"/>
  <c r="T88" i="1"/>
  <c r="R88" i="1"/>
  <c r="O88" i="1"/>
  <c r="M88" i="1"/>
  <c r="J88" i="1"/>
  <c r="I88" i="1"/>
  <c r="H88" i="1"/>
  <c r="C88" i="1"/>
  <c r="B88" i="1"/>
  <c r="A88" i="1"/>
  <c r="T87" i="1"/>
  <c r="O87" i="1"/>
  <c r="J87" i="1"/>
  <c r="C87" i="1"/>
  <c r="D87" i="1" s="1"/>
  <c r="B87" i="1"/>
  <c r="A87" i="1"/>
  <c r="T86" i="1"/>
  <c r="O86" i="1"/>
  <c r="J86" i="1"/>
  <c r="C86" i="1"/>
  <c r="M86" i="1" s="1"/>
  <c r="B86" i="1"/>
  <c r="A86" i="1"/>
  <c r="T85" i="1"/>
  <c r="O85" i="1"/>
  <c r="J85" i="1"/>
  <c r="H85" i="1"/>
  <c r="D85" i="1"/>
  <c r="C85" i="1"/>
  <c r="B85" i="1"/>
  <c r="A85" i="1"/>
  <c r="T84" i="1"/>
  <c r="O84" i="1"/>
  <c r="J84" i="1"/>
  <c r="H84" i="1"/>
  <c r="C84" i="1"/>
  <c r="B84" i="1"/>
  <c r="A84" i="1"/>
  <c r="T83" i="1"/>
  <c r="O83" i="1"/>
  <c r="J83" i="1"/>
  <c r="C83" i="1"/>
  <c r="B83" i="1"/>
  <c r="A83" i="1"/>
  <c r="T82" i="1"/>
  <c r="O82" i="1"/>
  <c r="J82" i="1"/>
  <c r="I82" i="1"/>
  <c r="C82" i="1"/>
  <c r="B82" i="1"/>
  <c r="A82" i="1"/>
  <c r="T81" i="1"/>
  <c r="O81" i="1"/>
  <c r="M81" i="1"/>
  <c r="J81" i="1"/>
  <c r="I81" i="1"/>
  <c r="H81" i="1"/>
  <c r="K81" i="1" s="1"/>
  <c r="C81" i="1"/>
  <c r="R81" i="1" s="1"/>
  <c r="B81" i="1"/>
  <c r="A81" i="1"/>
  <c r="T80" i="1"/>
  <c r="O80" i="1"/>
  <c r="J80" i="1"/>
  <c r="C80" i="1"/>
  <c r="E80" i="1" s="1"/>
  <c r="B80" i="1"/>
  <c r="A80" i="1"/>
  <c r="T79" i="1"/>
  <c r="S79" i="1"/>
  <c r="O79" i="1"/>
  <c r="N79" i="1"/>
  <c r="M79" i="1"/>
  <c r="J79" i="1"/>
  <c r="E79" i="1"/>
  <c r="C79" i="1"/>
  <c r="B79" i="1"/>
  <c r="A79" i="1"/>
  <c r="T78" i="1"/>
  <c r="R78" i="1"/>
  <c r="O78" i="1"/>
  <c r="N78" i="1"/>
  <c r="J78" i="1"/>
  <c r="C78" i="1"/>
  <c r="I78" i="1" s="1"/>
  <c r="B78" i="1"/>
  <c r="A78" i="1"/>
  <c r="T77" i="1"/>
  <c r="O77" i="1"/>
  <c r="J77" i="1"/>
  <c r="C77" i="1"/>
  <c r="E77" i="1" s="1"/>
  <c r="B77" i="1"/>
  <c r="A77" i="1"/>
  <c r="T76" i="1"/>
  <c r="O76" i="1"/>
  <c r="M76" i="1"/>
  <c r="J76" i="1"/>
  <c r="C76" i="1"/>
  <c r="B76" i="1"/>
  <c r="A76" i="1"/>
  <c r="T75" i="1"/>
  <c r="O75" i="1"/>
  <c r="J75" i="1"/>
  <c r="I75" i="1"/>
  <c r="C75" i="1"/>
  <c r="B75" i="1"/>
  <c r="A75" i="1"/>
  <c r="T74" i="1"/>
  <c r="O74" i="1"/>
  <c r="J74" i="1"/>
  <c r="C74" i="1"/>
  <c r="B74" i="1"/>
  <c r="A74" i="1"/>
  <c r="T73" i="1"/>
  <c r="O73" i="1"/>
  <c r="J73" i="1"/>
  <c r="C73" i="1"/>
  <c r="H73" i="1" s="1"/>
  <c r="B73" i="1"/>
  <c r="A73" i="1"/>
  <c r="T72" i="1"/>
  <c r="S72" i="1"/>
  <c r="O72" i="1"/>
  <c r="N72" i="1"/>
  <c r="M72" i="1"/>
  <c r="P72" i="1" s="1"/>
  <c r="J72" i="1"/>
  <c r="C72" i="1"/>
  <c r="B72" i="1"/>
  <c r="A72" i="1"/>
  <c r="T71" i="1"/>
  <c r="O71" i="1"/>
  <c r="J71" i="1"/>
  <c r="C71" i="1"/>
  <c r="B71" i="1"/>
  <c r="A71" i="1"/>
  <c r="T70" i="1"/>
  <c r="O70" i="1"/>
  <c r="J70" i="1"/>
  <c r="C70" i="1"/>
  <c r="I70" i="1" s="1"/>
  <c r="B70" i="1"/>
  <c r="A70" i="1"/>
  <c r="T69" i="1"/>
  <c r="O69" i="1"/>
  <c r="J69" i="1"/>
  <c r="I69" i="1"/>
  <c r="C69" i="1"/>
  <c r="B69" i="1"/>
  <c r="A69" i="1"/>
  <c r="T68" i="1"/>
  <c r="O68" i="1"/>
  <c r="N68" i="1"/>
  <c r="J68" i="1"/>
  <c r="E68" i="1"/>
  <c r="C68" i="1"/>
  <c r="B68" i="1"/>
  <c r="A68" i="1"/>
  <c r="T67" i="1"/>
  <c r="O67" i="1"/>
  <c r="N67" i="1"/>
  <c r="Q67" i="1" s="1"/>
  <c r="M67" i="1"/>
  <c r="J67" i="1"/>
  <c r="I67" i="1"/>
  <c r="L67" i="1" s="1"/>
  <c r="H67" i="1"/>
  <c r="K67" i="1" s="1"/>
  <c r="D67" i="1"/>
  <c r="C67" i="1"/>
  <c r="R67" i="1" s="1"/>
  <c r="B67" i="1"/>
  <c r="A67" i="1"/>
  <c r="T66" i="1"/>
  <c r="O66" i="1"/>
  <c r="N66" i="1"/>
  <c r="Q66" i="1" s="1"/>
  <c r="M66" i="1"/>
  <c r="P66" i="1" s="1"/>
  <c r="J66" i="1"/>
  <c r="C66" i="1"/>
  <c r="D66" i="1" s="1"/>
  <c r="B66" i="1"/>
  <c r="A66" i="1"/>
  <c r="T65" i="1"/>
  <c r="R65" i="1"/>
  <c r="O65" i="1"/>
  <c r="N65" i="1"/>
  <c r="J65" i="1"/>
  <c r="E65" i="1"/>
  <c r="C65" i="1"/>
  <c r="D65" i="1" s="1"/>
  <c r="B65" i="1"/>
  <c r="A65" i="1"/>
  <c r="T64" i="1"/>
  <c r="S64" i="1"/>
  <c r="O64" i="1"/>
  <c r="N64" i="1"/>
  <c r="M64" i="1"/>
  <c r="P64" i="1" s="1"/>
  <c r="J64" i="1"/>
  <c r="E64" i="1"/>
  <c r="D64" i="1"/>
  <c r="F64" i="1" s="1"/>
  <c r="C64" i="1"/>
  <c r="B64" i="1"/>
  <c r="A64" i="1"/>
  <c r="T63" i="1"/>
  <c r="O63" i="1"/>
  <c r="J63" i="1"/>
  <c r="C63" i="1"/>
  <c r="E63" i="1" s="1"/>
  <c r="B63" i="1"/>
  <c r="A63" i="1"/>
  <c r="T62" i="1"/>
  <c r="O62" i="1"/>
  <c r="J62" i="1"/>
  <c r="C62" i="1"/>
  <c r="H62" i="1" s="1"/>
  <c r="B62" i="1"/>
  <c r="A62" i="1"/>
  <c r="T61" i="1"/>
  <c r="R61" i="1"/>
  <c r="O61" i="1"/>
  <c r="N61" i="1"/>
  <c r="M61" i="1"/>
  <c r="P61" i="1" s="1"/>
  <c r="J61" i="1"/>
  <c r="I61" i="1"/>
  <c r="H61" i="1"/>
  <c r="K61" i="1" s="1"/>
  <c r="G61" i="1"/>
  <c r="D61" i="1"/>
  <c r="C61" i="1"/>
  <c r="E61" i="1" s="1"/>
  <c r="B61" i="1"/>
  <c r="A61" i="1"/>
  <c r="T60" i="1"/>
  <c r="O60" i="1"/>
  <c r="J60" i="1"/>
  <c r="C60" i="1"/>
  <c r="I60" i="1" s="1"/>
  <c r="B60" i="1"/>
  <c r="A60" i="1"/>
  <c r="T59" i="1"/>
  <c r="O59" i="1"/>
  <c r="J59" i="1"/>
  <c r="C59" i="1"/>
  <c r="H59" i="1" s="1"/>
  <c r="B59" i="1"/>
  <c r="A59" i="1"/>
  <c r="T58" i="1"/>
  <c r="O58" i="1"/>
  <c r="N58" i="1"/>
  <c r="J58" i="1"/>
  <c r="H58" i="1"/>
  <c r="C58" i="1"/>
  <c r="R58" i="1" s="1"/>
  <c r="B58" i="1"/>
  <c r="A58" i="1"/>
  <c r="T57" i="1"/>
  <c r="O57" i="1"/>
  <c r="N57" i="1"/>
  <c r="Q57" i="1" s="1"/>
  <c r="M57" i="1"/>
  <c r="P57" i="1" s="1"/>
  <c r="J57" i="1"/>
  <c r="E57" i="1"/>
  <c r="G57" i="1" s="1"/>
  <c r="D57" i="1"/>
  <c r="C57" i="1"/>
  <c r="B57" i="1"/>
  <c r="A57" i="1"/>
  <c r="T56" i="1"/>
  <c r="O56" i="1"/>
  <c r="N56" i="1"/>
  <c r="M56" i="1"/>
  <c r="P56" i="1" s="1"/>
  <c r="J56" i="1"/>
  <c r="I56" i="1"/>
  <c r="H56" i="1"/>
  <c r="K56" i="1" s="1"/>
  <c r="D56" i="1"/>
  <c r="C56" i="1"/>
  <c r="B56" i="1"/>
  <c r="A56" i="1"/>
  <c r="T55" i="1"/>
  <c r="S55" i="1"/>
  <c r="R55" i="1"/>
  <c r="O55" i="1"/>
  <c r="N55" i="1"/>
  <c r="M55" i="1"/>
  <c r="P55" i="1" s="1"/>
  <c r="J55" i="1"/>
  <c r="C55" i="1"/>
  <c r="B55" i="1"/>
  <c r="A55" i="1"/>
  <c r="T54" i="1"/>
  <c r="S54" i="1"/>
  <c r="R54" i="1"/>
  <c r="U54" i="1" s="1"/>
  <c r="O54" i="1"/>
  <c r="J54" i="1"/>
  <c r="H54" i="1"/>
  <c r="E54" i="1"/>
  <c r="D54" i="1"/>
  <c r="C54" i="1"/>
  <c r="N54" i="1" s="1"/>
  <c r="B54" i="1"/>
  <c r="A54" i="1"/>
  <c r="T53" i="1"/>
  <c r="O53" i="1"/>
  <c r="J53" i="1"/>
  <c r="C53" i="1"/>
  <c r="D53" i="1" s="1"/>
  <c r="B53" i="1"/>
  <c r="A53" i="1"/>
  <c r="T52" i="1"/>
  <c r="O52" i="1"/>
  <c r="J52" i="1"/>
  <c r="C52" i="1"/>
  <c r="M52" i="1" s="1"/>
  <c r="B52" i="1"/>
  <c r="A52" i="1"/>
  <c r="T51" i="1"/>
  <c r="O51" i="1"/>
  <c r="J51" i="1"/>
  <c r="C51" i="1"/>
  <c r="D51" i="1" s="1"/>
  <c r="B51" i="1"/>
  <c r="A51" i="1"/>
  <c r="T50" i="1"/>
  <c r="O50" i="1"/>
  <c r="J50" i="1"/>
  <c r="C50" i="1"/>
  <c r="B50" i="1"/>
  <c r="A50" i="1"/>
  <c r="T49" i="1"/>
  <c r="S49" i="1"/>
  <c r="V49" i="1" s="1"/>
  <c r="R49" i="1"/>
  <c r="O49" i="1"/>
  <c r="M49" i="1"/>
  <c r="J49" i="1"/>
  <c r="I49" i="1"/>
  <c r="H49" i="1"/>
  <c r="K49" i="1" s="1"/>
  <c r="D49" i="1"/>
  <c r="C49" i="1"/>
  <c r="B49" i="1"/>
  <c r="A49" i="1"/>
  <c r="T48" i="1"/>
  <c r="S48" i="1"/>
  <c r="O48" i="1"/>
  <c r="N48" i="1"/>
  <c r="M48" i="1"/>
  <c r="P48" i="1" s="1"/>
  <c r="J48" i="1"/>
  <c r="I48" i="1"/>
  <c r="H48" i="1"/>
  <c r="K48" i="1" s="1"/>
  <c r="D48" i="1"/>
  <c r="C48" i="1"/>
  <c r="R48" i="1" s="1"/>
  <c r="B48" i="1"/>
  <c r="A48" i="1"/>
  <c r="T47" i="1"/>
  <c r="O47" i="1"/>
  <c r="J47" i="1"/>
  <c r="C47" i="1"/>
  <c r="S47" i="1" s="1"/>
  <c r="B47" i="1"/>
  <c r="A47" i="1"/>
  <c r="T46" i="1"/>
  <c r="O46" i="1"/>
  <c r="N46" i="1"/>
  <c r="J46" i="1"/>
  <c r="C46" i="1"/>
  <c r="B46" i="1"/>
  <c r="A46" i="1"/>
  <c r="T45" i="1"/>
  <c r="R45" i="1"/>
  <c r="O45" i="1"/>
  <c r="J45" i="1"/>
  <c r="E45" i="1"/>
  <c r="C45" i="1"/>
  <c r="B45" i="1"/>
  <c r="A45" i="1"/>
  <c r="T44" i="1"/>
  <c r="O44" i="1"/>
  <c r="J44" i="1"/>
  <c r="C44" i="1"/>
  <c r="I44" i="1" s="1"/>
  <c r="B44" i="1"/>
  <c r="A44" i="1"/>
  <c r="T43" i="1"/>
  <c r="O43" i="1"/>
  <c r="J43" i="1"/>
  <c r="C43" i="1"/>
  <c r="H43" i="1" s="1"/>
  <c r="B43" i="1"/>
  <c r="A43" i="1"/>
  <c r="T42" i="1"/>
  <c r="O42" i="1"/>
  <c r="J42" i="1"/>
  <c r="C42" i="1"/>
  <c r="R42" i="1" s="1"/>
  <c r="B42" i="1"/>
  <c r="A42" i="1"/>
  <c r="T41" i="1"/>
  <c r="O41" i="1"/>
  <c r="J41" i="1"/>
  <c r="C41" i="1"/>
  <c r="R41" i="1" s="1"/>
  <c r="B41" i="1"/>
  <c r="A41" i="1"/>
  <c r="T40" i="1"/>
  <c r="O40" i="1"/>
  <c r="J40" i="1"/>
  <c r="C40" i="1"/>
  <c r="B40" i="1"/>
  <c r="A40" i="1"/>
  <c r="T39" i="1"/>
  <c r="O39" i="1"/>
  <c r="J39" i="1"/>
  <c r="C39" i="1"/>
  <c r="B39" i="1"/>
  <c r="A39" i="1"/>
  <c r="T38" i="1"/>
  <c r="O38" i="1"/>
  <c r="J38" i="1"/>
  <c r="C38" i="1"/>
  <c r="B38" i="1"/>
  <c r="A38" i="1"/>
  <c r="T37" i="1"/>
  <c r="S37" i="1"/>
  <c r="R37" i="1"/>
  <c r="O37" i="1"/>
  <c r="N37" i="1"/>
  <c r="J37" i="1"/>
  <c r="I37" i="1"/>
  <c r="C37" i="1"/>
  <c r="B37" i="1"/>
  <c r="A37" i="1"/>
  <c r="T36" i="1"/>
  <c r="S36" i="1"/>
  <c r="V36" i="1" s="1"/>
  <c r="R36" i="1"/>
  <c r="O36" i="1"/>
  <c r="N36" i="1"/>
  <c r="J36" i="1"/>
  <c r="H36" i="1"/>
  <c r="E36" i="1"/>
  <c r="C36" i="1"/>
  <c r="B36" i="1"/>
  <c r="A36" i="1"/>
  <c r="T35" i="1"/>
  <c r="O35" i="1"/>
  <c r="J35" i="1"/>
  <c r="C35" i="1"/>
  <c r="B35" i="1"/>
  <c r="A35" i="1"/>
  <c r="T34" i="1"/>
  <c r="O34" i="1"/>
  <c r="J34" i="1"/>
  <c r="C34" i="1"/>
  <c r="H34" i="1" s="1"/>
  <c r="B34" i="1"/>
  <c r="A34" i="1"/>
  <c r="T33" i="1"/>
  <c r="O33" i="1"/>
  <c r="N33" i="1"/>
  <c r="M33" i="1"/>
  <c r="J33" i="1"/>
  <c r="C33" i="1"/>
  <c r="E33" i="1" s="1"/>
  <c r="B33" i="1"/>
  <c r="A33" i="1"/>
  <c r="O32" i="1"/>
  <c r="J32" i="1"/>
  <c r="C32" i="1"/>
  <c r="H32" i="1" s="1"/>
  <c r="B32" i="1"/>
  <c r="A32" i="1"/>
  <c r="T31" i="1"/>
  <c r="R31" i="1"/>
  <c r="O31" i="1"/>
  <c r="J31" i="1"/>
  <c r="C31" i="1"/>
  <c r="N31" i="1" s="1"/>
  <c r="B31" i="1"/>
  <c r="A31" i="1"/>
  <c r="T30" i="1"/>
  <c r="O30" i="1"/>
  <c r="J30" i="1"/>
  <c r="C30" i="1"/>
  <c r="R30" i="1" s="1"/>
  <c r="B30" i="1"/>
  <c r="A30" i="1"/>
  <c r="T29" i="1"/>
  <c r="O29" i="1"/>
  <c r="J29" i="1"/>
  <c r="C29" i="1"/>
  <c r="E29" i="1" s="1"/>
  <c r="B29" i="1"/>
  <c r="A29" i="1"/>
  <c r="T28" i="1"/>
  <c r="S28" i="1"/>
  <c r="O28" i="1"/>
  <c r="J28" i="1"/>
  <c r="C28" i="1"/>
  <c r="H28" i="1" s="1"/>
  <c r="B28" i="1"/>
  <c r="A28" i="1"/>
  <c r="T27" i="1"/>
  <c r="S27" i="1"/>
  <c r="V27" i="1" s="1"/>
  <c r="R27" i="1"/>
  <c r="U27" i="1" s="1"/>
  <c r="O27" i="1"/>
  <c r="M27" i="1"/>
  <c r="J27" i="1"/>
  <c r="I27" i="1"/>
  <c r="E27" i="1"/>
  <c r="C27" i="1"/>
  <c r="B27" i="1"/>
  <c r="A27" i="1"/>
  <c r="T26" i="1"/>
  <c r="S26" i="1"/>
  <c r="R26" i="1"/>
  <c r="U26" i="1" s="1"/>
  <c r="O26" i="1"/>
  <c r="M26" i="1"/>
  <c r="J26" i="1"/>
  <c r="I26" i="1"/>
  <c r="E26" i="1"/>
  <c r="G26" i="1" s="1"/>
  <c r="D26" i="1"/>
  <c r="C26" i="1"/>
  <c r="B26" i="1"/>
  <c r="A26" i="1"/>
  <c r="T25" i="1"/>
  <c r="R25" i="1"/>
  <c r="O25" i="1"/>
  <c r="J25" i="1"/>
  <c r="C25" i="1"/>
  <c r="B25" i="1"/>
  <c r="A25" i="1"/>
  <c r="T24" i="1"/>
  <c r="R24" i="1"/>
  <c r="O24" i="1"/>
  <c r="N24" i="1"/>
  <c r="M24" i="1"/>
  <c r="P24" i="1" s="1"/>
  <c r="J24" i="1"/>
  <c r="C24" i="1"/>
  <c r="S24" i="1" s="1"/>
  <c r="B24" i="1"/>
  <c r="A24" i="1"/>
  <c r="T23" i="1"/>
  <c r="O23" i="1"/>
  <c r="J23" i="1"/>
  <c r="C23" i="1"/>
  <c r="B23" i="1"/>
  <c r="A23" i="1"/>
  <c r="T22" i="1"/>
  <c r="S22" i="1"/>
  <c r="O22" i="1"/>
  <c r="N22" i="1"/>
  <c r="J22" i="1"/>
  <c r="C22" i="1"/>
  <c r="H22" i="1" s="1"/>
  <c r="B22" i="1"/>
  <c r="A22" i="1"/>
  <c r="T21" i="1"/>
  <c r="O21" i="1"/>
  <c r="J21" i="1"/>
  <c r="C21" i="1"/>
  <c r="N21" i="1" s="1"/>
  <c r="B21" i="1"/>
  <c r="A21" i="1"/>
  <c r="T20" i="1"/>
  <c r="O20" i="1"/>
  <c r="J20" i="1"/>
  <c r="C20" i="1"/>
  <c r="E20" i="1" s="1"/>
  <c r="B20" i="1"/>
  <c r="A20" i="1"/>
  <c r="T19" i="1"/>
  <c r="O19" i="1"/>
  <c r="J19" i="1"/>
  <c r="C19" i="1"/>
  <c r="S19" i="1" s="1"/>
  <c r="B19" i="1"/>
  <c r="A19" i="1"/>
  <c r="T18" i="1"/>
  <c r="O18" i="1"/>
  <c r="J18" i="1"/>
  <c r="C18" i="1"/>
  <c r="I18" i="1" s="1"/>
  <c r="B18" i="1"/>
  <c r="A18" i="1"/>
  <c r="T17" i="1"/>
  <c r="O17" i="1"/>
  <c r="J17" i="1"/>
  <c r="C17" i="1"/>
  <c r="M17" i="1" s="1"/>
  <c r="B17" i="1"/>
  <c r="A17" i="1"/>
  <c r="T16" i="1"/>
  <c r="O16" i="1"/>
  <c r="J16" i="1"/>
  <c r="C16" i="1"/>
  <c r="I16" i="1" s="1"/>
  <c r="B16" i="1"/>
  <c r="A16" i="1"/>
  <c r="T15" i="1"/>
  <c r="O15" i="1"/>
  <c r="M15" i="1"/>
  <c r="J15" i="1"/>
  <c r="I15" i="1"/>
  <c r="C15" i="1"/>
  <c r="D15" i="1" s="1"/>
  <c r="B15" i="1"/>
  <c r="A15" i="1"/>
  <c r="T14" i="1"/>
  <c r="O14" i="1"/>
  <c r="M14" i="1"/>
  <c r="J14" i="1"/>
  <c r="I14" i="1"/>
  <c r="C14" i="1"/>
  <c r="H14" i="1" s="1"/>
  <c r="K14" i="1" s="1"/>
  <c r="B14" i="1"/>
  <c r="A14" i="1"/>
  <c r="T13" i="1"/>
  <c r="O13" i="1"/>
  <c r="J13" i="1"/>
  <c r="C13" i="1"/>
  <c r="H13" i="1" s="1"/>
  <c r="B13" i="1"/>
  <c r="A13" i="1"/>
  <c r="T12" i="1"/>
  <c r="O12" i="1"/>
  <c r="J12" i="1"/>
  <c r="C12" i="1"/>
  <c r="E12" i="1" s="1"/>
  <c r="B12" i="1"/>
  <c r="A12" i="1"/>
  <c r="T11" i="1"/>
  <c r="O11" i="1"/>
  <c r="J11" i="1"/>
  <c r="C11" i="1"/>
  <c r="H11" i="1" s="1"/>
  <c r="B11" i="1"/>
  <c r="A11" i="1"/>
  <c r="T10" i="1"/>
  <c r="O10" i="1"/>
  <c r="J10" i="1"/>
  <c r="C10" i="1"/>
  <c r="R10" i="1" s="1"/>
  <c r="B10" i="1"/>
  <c r="A10" i="1"/>
  <c r="T9" i="1"/>
  <c r="O9" i="1"/>
  <c r="J9" i="1"/>
  <c r="C9" i="1"/>
  <c r="D9" i="1" s="1"/>
  <c r="B9" i="1"/>
  <c r="A9" i="1"/>
  <c r="Q155" i="1" l="1"/>
  <c r="F109" i="1"/>
  <c r="F66" i="1"/>
  <c r="G105" i="1"/>
  <c r="Q115" i="1"/>
  <c r="K114" i="1"/>
  <c r="F15" i="1"/>
  <c r="P52" i="1"/>
  <c r="L78" i="1"/>
  <c r="U81" i="1"/>
  <c r="R60" i="1"/>
  <c r="H47" i="1"/>
  <c r="N35" i="1"/>
  <c r="I35" i="1"/>
  <c r="H74" i="1"/>
  <c r="N74" i="1"/>
  <c r="M74" i="1"/>
  <c r="P74" i="1" s="1"/>
  <c r="D74" i="1"/>
  <c r="H126" i="1"/>
  <c r="H136" i="1"/>
  <c r="K136" i="1" s="1"/>
  <c r="N203" i="1"/>
  <c r="Q203" i="1" s="1"/>
  <c r="M203" i="1"/>
  <c r="I203" i="1"/>
  <c r="N10" i="1"/>
  <c r="N13" i="1"/>
  <c r="D112" i="1"/>
  <c r="E70" i="1"/>
  <c r="S77" i="1"/>
  <c r="V77" i="1" s="1"/>
  <c r="F149" i="1"/>
  <c r="R154" i="1"/>
  <c r="U154" i="1" s="1"/>
  <c r="N154" i="1"/>
  <c r="H154" i="1"/>
  <c r="S193" i="1"/>
  <c r="V193" i="1" s="1"/>
  <c r="R193" i="1"/>
  <c r="N193" i="1"/>
  <c r="Q193" i="1" s="1"/>
  <c r="M193" i="1"/>
  <c r="S194" i="1"/>
  <c r="R194" i="1"/>
  <c r="E203" i="1"/>
  <c r="N15" i="1"/>
  <c r="M20" i="1"/>
  <c r="D22" i="1"/>
  <c r="F22" i="1" s="1"/>
  <c r="V26" i="1"/>
  <c r="D29" i="1"/>
  <c r="G29" i="1" s="1"/>
  <c r="I32" i="1"/>
  <c r="L32" i="1" s="1"/>
  <c r="I41" i="1"/>
  <c r="I42" i="1"/>
  <c r="I43" i="1"/>
  <c r="K43" i="1" s="1"/>
  <c r="R47" i="1"/>
  <c r="U47" i="1" s="1"/>
  <c r="I59" i="1"/>
  <c r="N63" i="1"/>
  <c r="Q63" i="1" s="1"/>
  <c r="Q64" i="1"/>
  <c r="R66" i="1"/>
  <c r="P67" i="1"/>
  <c r="E86" i="1"/>
  <c r="S91" i="1"/>
  <c r="N91" i="1"/>
  <c r="I92" i="1"/>
  <c r="D114" i="1"/>
  <c r="R120" i="1"/>
  <c r="E120" i="1"/>
  <c r="G120" i="1" s="1"/>
  <c r="D120" i="1"/>
  <c r="Q127" i="1"/>
  <c r="K141" i="1"/>
  <c r="S145" i="1"/>
  <c r="V145" i="1" s="1"/>
  <c r="I145" i="1"/>
  <c r="H145" i="1"/>
  <c r="K145" i="1" s="1"/>
  <c r="E145" i="1"/>
  <c r="G145" i="1" s="1"/>
  <c r="D145" i="1"/>
  <c r="M145" i="1"/>
  <c r="G149" i="1"/>
  <c r="D154" i="1"/>
  <c r="M155" i="1"/>
  <c r="H166" i="1"/>
  <c r="D193" i="1"/>
  <c r="F193" i="1" s="1"/>
  <c r="D194" i="1"/>
  <c r="N197" i="1"/>
  <c r="M197" i="1"/>
  <c r="P197" i="1" s="1"/>
  <c r="I197" i="1"/>
  <c r="L197" i="1" s="1"/>
  <c r="G36" i="1"/>
  <c r="N131" i="1"/>
  <c r="Q131" i="1" s="1"/>
  <c r="M131" i="1"/>
  <c r="I131" i="1"/>
  <c r="H131" i="1"/>
  <c r="S60" i="1"/>
  <c r="D115" i="1"/>
  <c r="E131" i="1"/>
  <c r="S136" i="1"/>
  <c r="V136" i="1" s="1"/>
  <c r="R136" i="1"/>
  <c r="U136" i="1" s="1"/>
  <c r="E136" i="1"/>
  <c r="G136" i="1" s="1"/>
  <c r="Q33" i="1"/>
  <c r="I47" i="1"/>
  <c r="L47" i="1" s="1"/>
  <c r="I9" i="1"/>
  <c r="H12" i="1"/>
  <c r="D92" i="1"/>
  <c r="D166" i="1"/>
  <c r="F166" i="1" s="1"/>
  <c r="M185" i="1"/>
  <c r="I185" i="1"/>
  <c r="H185" i="1"/>
  <c r="K185" i="1" s="1"/>
  <c r="S185" i="1"/>
  <c r="D185" i="1"/>
  <c r="F185" i="1" s="1"/>
  <c r="H42" i="1"/>
  <c r="K42" i="1" s="1"/>
  <c r="K59" i="1"/>
  <c r="M83" i="1"/>
  <c r="D83" i="1"/>
  <c r="N126" i="1"/>
  <c r="E130" i="1"/>
  <c r="G130" i="1" s="1"/>
  <c r="D130" i="1"/>
  <c r="R131" i="1"/>
  <c r="U131" i="1" s="1"/>
  <c r="V156" i="1"/>
  <c r="U205" i="1"/>
  <c r="M9" i="1"/>
  <c r="N9" i="1"/>
  <c r="Q9" i="1" s="1"/>
  <c r="M12" i="1"/>
  <c r="P12" i="1" s="1"/>
  <c r="E22" i="1"/>
  <c r="G22" i="1" s="1"/>
  <c r="N26" i="1"/>
  <c r="H26" i="1"/>
  <c r="R35" i="1"/>
  <c r="V37" i="1"/>
  <c r="U49" i="1"/>
  <c r="F54" i="1"/>
  <c r="S66" i="1"/>
  <c r="S74" i="1"/>
  <c r="R76" i="1"/>
  <c r="N76" i="1"/>
  <c r="Q76" i="1" s="1"/>
  <c r="R85" i="1"/>
  <c r="N85" i="1"/>
  <c r="Q85" i="1" s="1"/>
  <c r="M85" i="1"/>
  <c r="E88" i="1"/>
  <c r="D88" i="1"/>
  <c r="F88" i="1" s="1"/>
  <c r="S88" i="1"/>
  <c r="V88" i="1" s="1"/>
  <c r="R111" i="1"/>
  <c r="H111" i="1"/>
  <c r="V121" i="1"/>
  <c r="R148" i="1"/>
  <c r="N148" i="1"/>
  <c r="Q148" i="1" s="1"/>
  <c r="H148" i="1"/>
  <c r="E154" i="1"/>
  <c r="G154" i="1" s="1"/>
  <c r="K161" i="1"/>
  <c r="P163" i="1"/>
  <c r="U167" i="1"/>
  <c r="F169" i="1"/>
  <c r="E193" i="1"/>
  <c r="D197" i="1"/>
  <c r="D200" i="1"/>
  <c r="H203" i="1"/>
  <c r="K203" i="1" s="1"/>
  <c r="R106" i="1"/>
  <c r="H106" i="1"/>
  <c r="M115" i="1"/>
  <c r="P115" i="1" s="1"/>
  <c r="I115" i="1"/>
  <c r="H115" i="1"/>
  <c r="U88" i="1"/>
  <c r="E159" i="1"/>
  <c r="R171" i="1"/>
  <c r="N171" i="1"/>
  <c r="H171" i="1"/>
  <c r="H9" i="1"/>
  <c r="K9" i="1" s="1"/>
  <c r="L49" i="1"/>
  <c r="E60" i="1"/>
  <c r="G60" i="1" s="1"/>
  <c r="N70" i="1"/>
  <c r="Q70" i="1" s="1"/>
  <c r="M70" i="1"/>
  <c r="H70" i="1"/>
  <c r="K70" i="1" s="1"/>
  <c r="L195" i="1"/>
  <c r="E42" i="1"/>
  <c r="E43" i="1"/>
  <c r="R43" i="1"/>
  <c r="U43" i="1" s="1"/>
  <c r="N43" i="1"/>
  <c r="Q43" i="1" s="1"/>
  <c r="M105" i="1"/>
  <c r="I105" i="1"/>
  <c r="H105" i="1"/>
  <c r="K105" i="1" s="1"/>
  <c r="K32" i="1"/>
  <c r="F26" i="1"/>
  <c r="U36" i="1"/>
  <c r="N41" i="1"/>
  <c r="M42" i="1"/>
  <c r="M43" i="1"/>
  <c r="M60" i="1"/>
  <c r="R69" i="1"/>
  <c r="U69" i="1" s="1"/>
  <c r="H69" i="1"/>
  <c r="K69" i="1" s="1"/>
  <c r="S83" i="1"/>
  <c r="K88" i="1"/>
  <c r="K96" i="1"/>
  <c r="M99" i="1"/>
  <c r="I99" i="1"/>
  <c r="H99" i="1"/>
  <c r="E99" i="1"/>
  <c r="G99" i="1" s="1"/>
  <c r="F111" i="1"/>
  <c r="R130" i="1"/>
  <c r="Q149" i="1"/>
  <c r="S172" i="1"/>
  <c r="R172" i="1"/>
  <c r="U172" i="1" s="1"/>
  <c r="N172" i="1"/>
  <c r="D172" i="1"/>
  <c r="F172" i="1" s="1"/>
  <c r="N185" i="1"/>
  <c r="Q188" i="1"/>
  <c r="H193" i="1"/>
  <c r="E197" i="1"/>
  <c r="G197" i="1" s="1"/>
  <c r="K199" i="1"/>
  <c r="H200" i="1"/>
  <c r="F65" i="1"/>
  <c r="G65" i="1"/>
  <c r="D52" i="1"/>
  <c r="N52" i="1"/>
  <c r="Q52" i="1" s="1"/>
  <c r="S92" i="1"/>
  <c r="R92" i="1"/>
  <c r="U92" i="1" s="1"/>
  <c r="N92" i="1"/>
  <c r="P92" i="1" s="1"/>
  <c r="E115" i="1"/>
  <c r="G115" i="1" s="1"/>
  <c r="I155" i="1"/>
  <c r="H155" i="1"/>
  <c r="E155" i="1"/>
  <c r="R155" i="1"/>
  <c r="U155" i="1" s="1"/>
  <c r="R166" i="1"/>
  <c r="N166" i="1"/>
  <c r="N100" i="1"/>
  <c r="Q100" i="1" s="1"/>
  <c r="M100" i="1"/>
  <c r="I100" i="1"/>
  <c r="L100" i="1" s="1"/>
  <c r="D155" i="1"/>
  <c r="F155" i="1" s="1"/>
  <c r="D203" i="1"/>
  <c r="F203" i="1" s="1"/>
  <c r="Q24" i="1"/>
  <c r="H60" i="1"/>
  <c r="M63" i="1"/>
  <c r="S86" i="1"/>
  <c r="R86" i="1"/>
  <c r="U86" i="1" s="1"/>
  <c r="N86" i="1"/>
  <c r="Q86" i="1" s="1"/>
  <c r="R9" i="1"/>
  <c r="S15" i="1"/>
  <c r="N42" i="1"/>
  <c r="Q42" i="1" s="1"/>
  <c r="P76" i="1"/>
  <c r="R115" i="1"/>
  <c r="S130" i="1"/>
  <c r="V130" i="1" s="1"/>
  <c r="S155" i="1"/>
  <c r="S157" i="1"/>
  <c r="V157" i="1" s="1"/>
  <c r="I157" i="1"/>
  <c r="H157" i="1"/>
  <c r="E157" i="1"/>
  <c r="G157" i="1" s="1"/>
  <c r="D157" i="1"/>
  <c r="I193" i="1"/>
  <c r="S202" i="1"/>
  <c r="V202" i="1" s="1"/>
  <c r="R202" i="1"/>
  <c r="N206" i="1"/>
  <c r="Q206" i="1" s="1"/>
  <c r="M206" i="1"/>
  <c r="P206" i="1" s="1"/>
  <c r="H206" i="1"/>
  <c r="D14" i="1"/>
  <c r="S17" i="1"/>
  <c r="S43" i="1"/>
  <c r="U48" i="1"/>
  <c r="R51" i="1"/>
  <c r="I54" i="1"/>
  <c r="L54" i="1" s="1"/>
  <c r="L61" i="1"/>
  <c r="P79" i="1"/>
  <c r="I85" i="1"/>
  <c r="L85" i="1" s="1"/>
  <c r="M91" i="1"/>
  <c r="P91" i="1" s="1"/>
  <c r="D95" i="1"/>
  <c r="S115" i="1"/>
  <c r="V115" i="1" s="1"/>
  <c r="N137" i="1"/>
  <c r="Q137" i="1" s="1"/>
  <c r="S137" i="1"/>
  <c r="R137" i="1"/>
  <c r="M137" i="1"/>
  <c r="N145" i="1"/>
  <c r="Q145" i="1" s="1"/>
  <c r="N147" i="1"/>
  <c r="M147" i="1"/>
  <c r="P147" i="1" s="1"/>
  <c r="S154" i="1"/>
  <c r="H172" i="1"/>
  <c r="S175" i="1"/>
  <c r="R175" i="1"/>
  <c r="U175" i="1" s="1"/>
  <c r="N175" i="1"/>
  <c r="Q175" i="1" s="1"/>
  <c r="M175" i="1"/>
  <c r="P177" i="1"/>
  <c r="S182" i="1"/>
  <c r="R182" i="1"/>
  <c r="H182" i="1"/>
  <c r="S184" i="1"/>
  <c r="R184" i="1"/>
  <c r="U184" i="1" s="1"/>
  <c r="D184" i="1"/>
  <c r="R185" i="1"/>
  <c r="F196" i="1"/>
  <c r="H197" i="1"/>
  <c r="K197" i="1" s="1"/>
  <c r="R203" i="1"/>
  <c r="U203" i="1" s="1"/>
  <c r="S205" i="1"/>
  <c r="V205" i="1" s="1"/>
  <c r="N205" i="1"/>
  <c r="M205" i="1"/>
  <c r="P205" i="1" s="1"/>
  <c r="E205" i="1"/>
  <c r="L14" i="1"/>
  <c r="V47" i="1"/>
  <c r="M142" i="1"/>
  <c r="S142" i="1"/>
  <c r="V142" i="1" s="1"/>
  <c r="R142" i="1"/>
  <c r="N142" i="1"/>
  <c r="D142" i="1"/>
  <c r="F142" i="1" s="1"/>
  <c r="F195" i="1"/>
  <c r="E142" i="1"/>
  <c r="L175" i="1"/>
  <c r="M10" i="1"/>
  <c r="P10" i="1" s="1"/>
  <c r="M13" i="1"/>
  <c r="P13" i="1" s="1"/>
  <c r="D42" i="1"/>
  <c r="F42" i="1" s="1"/>
  <c r="Q72" i="1"/>
  <c r="D70" i="1"/>
  <c r="F70" i="1" s="1"/>
  <c r="I74" i="1"/>
  <c r="P15" i="1"/>
  <c r="R22" i="1"/>
  <c r="U22" i="1" s="1"/>
  <c r="M22" i="1"/>
  <c r="P22" i="1" s="1"/>
  <c r="M29" i="1"/>
  <c r="I29" i="1"/>
  <c r="Q48" i="1"/>
  <c r="U55" i="1"/>
  <c r="V55" i="1"/>
  <c r="E15" i="1"/>
  <c r="G15" i="1" s="1"/>
  <c r="I22" i="1"/>
  <c r="L22" i="1" s="1"/>
  <c r="M53" i="1"/>
  <c r="S53" i="1"/>
  <c r="N53" i="1"/>
  <c r="Q53" i="1" s="1"/>
  <c r="E55" i="1"/>
  <c r="G55" i="1" s="1"/>
  <c r="H55" i="1"/>
  <c r="K55" i="1" s="1"/>
  <c r="D55" i="1"/>
  <c r="N60" i="1"/>
  <c r="Q60" i="1" s="1"/>
  <c r="I66" i="1"/>
  <c r="E66" i="1"/>
  <c r="G66" i="1" s="1"/>
  <c r="D78" i="1"/>
  <c r="H78" i="1"/>
  <c r="K78" i="1" s="1"/>
  <c r="E78" i="1"/>
  <c r="G78" i="1" s="1"/>
  <c r="K85" i="1"/>
  <c r="R104" i="1"/>
  <c r="U104" i="1" s="1"/>
  <c r="H104" i="1"/>
  <c r="K104" i="1" s="1"/>
  <c r="E104" i="1"/>
  <c r="G104" i="1" s="1"/>
  <c r="R105" i="1"/>
  <c r="N109" i="1"/>
  <c r="M109" i="1"/>
  <c r="I109" i="1"/>
  <c r="I25" i="1"/>
  <c r="E25" i="1"/>
  <c r="R29" i="1"/>
  <c r="M31" i="1"/>
  <c r="Q31" i="1" s="1"/>
  <c r="R34" i="1"/>
  <c r="U34" i="1" s="1"/>
  <c r="M36" i="1"/>
  <c r="P36" i="1" s="1"/>
  <c r="I36" i="1"/>
  <c r="K36" i="1" s="1"/>
  <c r="E40" i="1"/>
  <c r="G40" i="1" s="1"/>
  <c r="R40" i="1"/>
  <c r="U40" i="1" s="1"/>
  <c r="N40" i="1"/>
  <c r="E53" i="1"/>
  <c r="F53" i="1" s="1"/>
  <c r="I55" i="1"/>
  <c r="E109" i="1"/>
  <c r="I124" i="1"/>
  <c r="M124" i="1"/>
  <c r="Q124" i="1" s="1"/>
  <c r="H124" i="1"/>
  <c r="K124" i="1" s="1"/>
  <c r="E124" i="1"/>
  <c r="S124" i="1"/>
  <c r="V124" i="1" s="1"/>
  <c r="H134" i="1"/>
  <c r="K134" i="1" s="1"/>
  <c r="M134" i="1"/>
  <c r="P134" i="1" s="1"/>
  <c r="I134" i="1"/>
  <c r="L134" i="1" s="1"/>
  <c r="E134" i="1"/>
  <c r="D134" i="1"/>
  <c r="R134" i="1"/>
  <c r="U134" i="1" s="1"/>
  <c r="M157" i="1"/>
  <c r="P157" i="1" s="1"/>
  <c r="P161" i="1"/>
  <c r="Q161" i="1"/>
  <c r="F175" i="1"/>
  <c r="S192" i="1"/>
  <c r="R192" i="1"/>
  <c r="U192" i="1" s="1"/>
  <c r="D192" i="1"/>
  <c r="S203" i="1"/>
  <c r="D205" i="1"/>
  <c r="F205" i="1" s="1"/>
  <c r="S159" i="1"/>
  <c r="N159" i="1"/>
  <c r="M159" i="1"/>
  <c r="I159" i="1"/>
  <c r="L159" i="1" s="1"/>
  <c r="L48" i="1"/>
  <c r="D60" i="1"/>
  <c r="V117" i="1"/>
  <c r="H142" i="1"/>
  <c r="H35" i="1"/>
  <c r="K35" i="1" s="1"/>
  <c r="I142" i="1"/>
  <c r="I12" i="1"/>
  <c r="L12" i="1" s="1"/>
  <c r="H92" i="1"/>
  <c r="E100" i="1"/>
  <c r="D105" i="1"/>
  <c r="F105" i="1" s="1"/>
  <c r="S114" i="1"/>
  <c r="I114" i="1"/>
  <c r="N12" i="1"/>
  <c r="R15" i="1"/>
  <c r="U15" i="1" s="1"/>
  <c r="N29" i="1"/>
  <c r="Q29" i="1" s="1"/>
  <c r="K54" i="1"/>
  <c r="R59" i="1"/>
  <c r="R63" i="1"/>
  <c r="P97" i="1"/>
  <c r="E14" i="1"/>
  <c r="G14" i="1" s="1"/>
  <c r="H66" i="1"/>
  <c r="K66" i="1" s="1"/>
  <c r="R70" i="1"/>
  <c r="U70" i="1" s="1"/>
  <c r="H75" i="1"/>
  <c r="K75" i="1" s="1"/>
  <c r="N75" i="1"/>
  <c r="M75" i="1"/>
  <c r="E75" i="1"/>
  <c r="G75" i="1" s="1"/>
  <c r="D81" i="1"/>
  <c r="F81" i="1" s="1"/>
  <c r="S81" i="1"/>
  <c r="H15" i="1"/>
  <c r="K15" i="1" s="1"/>
  <c r="H25" i="1"/>
  <c r="K25" i="1" s="1"/>
  <c r="D36" i="1"/>
  <c r="F36" i="1" s="1"/>
  <c r="S42" i="1"/>
  <c r="V42" i="1" s="1"/>
  <c r="E48" i="1"/>
  <c r="F48" i="1" s="1"/>
  <c r="E49" i="1"/>
  <c r="G49" i="1" s="1"/>
  <c r="N49" i="1"/>
  <c r="Q49" i="1" s="1"/>
  <c r="I53" i="1"/>
  <c r="L53" i="1" s="1"/>
  <c r="M54" i="1"/>
  <c r="S70" i="1"/>
  <c r="D75" i="1"/>
  <c r="M78" i="1"/>
  <c r="Q78" i="1" s="1"/>
  <c r="E81" i="1"/>
  <c r="S84" i="1"/>
  <c r="R84" i="1"/>
  <c r="N88" i="1"/>
  <c r="P88" i="1" s="1"/>
  <c r="F94" i="1"/>
  <c r="N95" i="1"/>
  <c r="Q96" i="1"/>
  <c r="S99" i="1"/>
  <c r="N101" i="1"/>
  <c r="Q101" i="1" s="1"/>
  <c r="M101" i="1"/>
  <c r="S104" i="1"/>
  <c r="H109" i="1"/>
  <c r="P119" i="1"/>
  <c r="D124" i="1"/>
  <c r="E137" i="1"/>
  <c r="G137" i="1" s="1"/>
  <c r="N143" i="1"/>
  <c r="M143" i="1"/>
  <c r="P143" i="1" s="1"/>
  <c r="I143" i="1"/>
  <c r="H143" i="1"/>
  <c r="E143" i="1"/>
  <c r="F143" i="1" s="1"/>
  <c r="S143" i="1"/>
  <c r="V143" i="1" s="1"/>
  <c r="R145" i="1"/>
  <c r="H147" i="1"/>
  <c r="N157" i="1"/>
  <c r="N167" i="1"/>
  <c r="M167" i="1"/>
  <c r="I167" i="1"/>
  <c r="L167" i="1" s="1"/>
  <c r="S168" i="1"/>
  <c r="R168" i="1"/>
  <c r="U168" i="1" s="1"/>
  <c r="N168" i="1"/>
  <c r="I168" i="1"/>
  <c r="D168" i="1"/>
  <c r="V173" i="1"/>
  <c r="E175" i="1"/>
  <c r="G175" i="1" s="1"/>
  <c r="L180" i="1"/>
  <c r="F191" i="1"/>
  <c r="S195" i="1"/>
  <c r="R195" i="1"/>
  <c r="N195" i="1"/>
  <c r="M195" i="1"/>
  <c r="P195" i="1" s="1"/>
  <c r="E195" i="1"/>
  <c r="G195" i="1" s="1"/>
  <c r="H205" i="1"/>
  <c r="K205" i="1" s="1"/>
  <c r="S149" i="1"/>
  <c r="V149" i="1" s="1"/>
  <c r="U150" i="1"/>
  <c r="V163" i="1"/>
  <c r="R163" i="1"/>
  <c r="V169" i="1"/>
  <c r="R187" i="1"/>
  <c r="P165" i="1"/>
  <c r="R179" i="1"/>
  <c r="V190" i="1"/>
  <c r="M90" i="1"/>
  <c r="P90" i="1" s="1"/>
  <c r="N94" i="1"/>
  <c r="Q94" i="1" s="1"/>
  <c r="R117" i="1"/>
  <c r="U117" i="1" s="1"/>
  <c r="I121" i="1"/>
  <c r="L121" i="1" s="1"/>
  <c r="N138" i="1"/>
  <c r="P138" i="1" s="1"/>
  <c r="H149" i="1"/>
  <c r="R151" i="1"/>
  <c r="V151" i="1" s="1"/>
  <c r="H163" i="1"/>
  <c r="I169" i="1"/>
  <c r="L169" i="1" s="1"/>
  <c r="I173" i="1"/>
  <c r="L173" i="1" s="1"/>
  <c r="D179" i="1"/>
  <c r="F179" i="1" s="1"/>
  <c r="S179" i="1"/>
  <c r="I187" i="1"/>
  <c r="K187" i="1" s="1"/>
  <c r="M141" i="1"/>
  <c r="Q144" i="1"/>
  <c r="I149" i="1"/>
  <c r="L149" i="1" s="1"/>
  <c r="I163" i="1"/>
  <c r="L163" i="1" s="1"/>
  <c r="H164" i="1"/>
  <c r="H170" i="1"/>
  <c r="E179" i="1"/>
  <c r="R199" i="1"/>
  <c r="U199" i="1" s="1"/>
  <c r="V24" i="1"/>
  <c r="S61" i="1"/>
  <c r="V61" i="1" s="1"/>
  <c r="G64" i="1"/>
  <c r="R94" i="1"/>
  <c r="V94" i="1" s="1"/>
  <c r="D103" i="1"/>
  <c r="D117" i="1"/>
  <c r="F117" i="1" s="1"/>
  <c r="M121" i="1"/>
  <c r="P121" i="1" s="1"/>
  <c r="R138" i="1"/>
  <c r="U138" i="1" s="1"/>
  <c r="N141" i="1"/>
  <c r="H144" i="1"/>
  <c r="D151" i="1"/>
  <c r="H153" i="1"/>
  <c r="L153" i="1" s="1"/>
  <c r="D156" i="1"/>
  <c r="N162" i="1"/>
  <c r="Q162" i="1" s="1"/>
  <c r="M169" i="1"/>
  <c r="U177" i="1"/>
  <c r="R191" i="1"/>
  <c r="U191" i="1" s="1"/>
  <c r="H198" i="1"/>
  <c r="K198" i="1" s="1"/>
  <c r="D199" i="1"/>
  <c r="F61" i="1"/>
  <c r="R90" i="1"/>
  <c r="H103" i="1"/>
  <c r="K103" i="1" s="1"/>
  <c r="E117" i="1"/>
  <c r="L119" i="1"/>
  <c r="I144" i="1"/>
  <c r="L144" i="1" s="1"/>
  <c r="E151" i="1"/>
  <c r="G151" i="1" s="1"/>
  <c r="N169" i="1"/>
  <c r="Q169" i="1" s="1"/>
  <c r="M170" i="1"/>
  <c r="P170" i="1" s="1"/>
  <c r="M173" i="1"/>
  <c r="P173" i="1" s="1"/>
  <c r="H179" i="1"/>
  <c r="K179" i="1" s="1"/>
  <c r="R181" i="1"/>
  <c r="V181" i="1" s="1"/>
  <c r="M187" i="1"/>
  <c r="M188" i="1"/>
  <c r="E199" i="1"/>
  <c r="G199" i="1" s="1"/>
  <c r="H151" i="1"/>
  <c r="K151" i="1" s="1"/>
  <c r="F177" i="1"/>
  <c r="F181" i="1"/>
  <c r="N187" i="1"/>
  <c r="Q187" i="1" s="1"/>
  <c r="F125" i="1"/>
  <c r="Q46" i="1"/>
  <c r="F83" i="1"/>
  <c r="L133" i="1"/>
  <c r="G77" i="1"/>
  <c r="P14" i="1"/>
  <c r="U59" i="1"/>
  <c r="S38" i="1"/>
  <c r="R38" i="1"/>
  <c r="U38" i="1" s="1"/>
  <c r="M38" i="1"/>
  <c r="E38" i="1"/>
  <c r="G38" i="1" s="1"/>
  <c r="S123" i="1"/>
  <c r="R123" i="1"/>
  <c r="U123" i="1" s="1"/>
  <c r="E123" i="1"/>
  <c r="I123" i="1"/>
  <c r="H123" i="1"/>
  <c r="K123" i="1" s="1"/>
  <c r="N123" i="1"/>
  <c r="M123" i="1"/>
  <c r="P123" i="1" s="1"/>
  <c r="L35" i="1"/>
  <c r="Q95" i="1"/>
  <c r="H102" i="1"/>
  <c r="I102" i="1"/>
  <c r="E102" i="1"/>
  <c r="S102" i="1"/>
  <c r="R102" i="1"/>
  <c r="U102" i="1" s="1"/>
  <c r="M102" i="1"/>
  <c r="I118" i="1"/>
  <c r="S118" i="1"/>
  <c r="N118" i="1"/>
  <c r="H118" i="1"/>
  <c r="E118" i="1"/>
  <c r="D118" i="1"/>
  <c r="F118" i="1" s="1"/>
  <c r="E11" i="1"/>
  <c r="R11" i="1"/>
  <c r="U11" i="1" s="1"/>
  <c r="Q26" i="1"/>
  <c r="P26" i="1"/>
  <c r="E30" i="1"/>
  <c r="H38" i="1"/>
  <c r="I39" i="1"/>
  <c r="H39" i="1"/>
  <c r="K39" i="1" s="1"/>
  <c r="S39" i="1"/>
  <c r="E39" i="1"/>
  <c r="R39" i="1"/>
  <c r="U39" i="1" s="1"/>
  <c r="D39" i="1"/>
  <c r="F39" i="1" s="1"/>
  <c r="M39" i="1"/>
  <c r="P39" i="1" s="1"/>
  <c r="L59" i="1"/>
  <c r="V81" i="1"/>
  <c r="D122" i="1"/>
  <c r="S135" i="1"/>
  <c r="D135" i="1"/>
  <c r="N135" i="1"/>
  <c r="I135" i="1"/>
  <c r="H135" i="1"/>
  <c r="K135" i="1" s="1"/>
  <c r="E135" i="1"/>
  <c r="G135" i="1" s="1"/>
  <c r="R135" i="1"/>
  <c r="U135" i="1" s="1"/>
  <c r="P141" i="1"/>
  <c r="R19" i="1"/>
  <c r="U19" i="1" s="1"/>
  <c r="E19" i="1"/>
  <c r="D19" i="1"/>
  <c r="F19" i="1" s="1"/>
  <c r="S50" i="1"/>
  <c r="R50" i="1"/>
  <c r="E50" i="1"/>
  <c r="N50" i="1"/>
  <c r="M50" i="1"/>
  <c r="P50" i="1" s="1"/>
  <c r="H50" i="1"/>
  <c r="G109" i="1"/>
  <c r="I113" i="1"/>
  <c r="S113" i="1"/>
  <c r="E113" i="1"/>
  <c r="R113" i="1"/>
  <c r="U113" i="1" s="1"/>
  <c r="D113" i="1"/>
  <c r="H113" i="1"/>
  <c r="N113" i="1"/>
  <c r="M113" i="1"/>
  <c r="P113" i="1" s="1"/>
  <c r="M118" i="1"/>
  <c r="P118" i="1" s="1"/>
  <c r="H122" i="1"/>
  <c r="K122" i="1" s="1"/>
  <c r="D28" i="1"/>
  <c r="F28" i="1" s="1"/>
  <c r="D13" i="1"/>
  <c r="U24" i="1"/>
  <c r="G42" i="1"/>
  <c r="L43" i="1"/>
  <c r="D44" i="1"/>
  <c r="N71" i="1"/>
  <c r="S71" i="1"/>
  <c r="R71" i="1"/>
  <c r="E71" i="1"/>
  <c r="D71" i="1"/>
  <c r="F71" i="1" s="1"/>
  <c r="M71" i="1"/>
  <c r="P71" i="1" s="1"/>
  <c r="H71" i="1"/>
  <c r="D73" i="1"/>
  <c r="D93" i="1"/>
  <c r="N107" i="1"/>
  <c r="H107" i="1"/>
  <c r="E107" i="1"/>
  <c r="L109" i="1"/>
  <c r="K109" i="1"/>
  <c r="G111" i="1"/>
  <c r="H133" i="1"/>
  <c r="K133" i="1" s="1"/>
  <c r="P9" i="1"/>
  <c r="D10" i="1"/>
  <c r="F10" i="1" s="1"/>
  <c r="S10" i="1"/>
  <c r="V10" i="1" s="1"/>
  <c r="E13" i="1"/>
  <c r="S13" i="1"/>
  <c r="H19" i="1"/>
  <c r="E24" i="1"/>
  <c r="D31" i="1"/>
  <c r="P33" i="1"/>
  <c r="E34" i="1"/>
  <c r="U37" i="1"/>
  <c r="N38" i="1"/>
  <c r="U42" i="1"/>
  <c r="H44" i="1"/>
  <c r="K44" i="1" s="1"/>
  <c r="I45" i="1"/>
  <c r="H45" i="1"/>
  <c r="S45" i="1"/>
  <c r="V45" i="1" s="1"/>
  <c r="M45" i="1"/>
  <c r="D45" i="1"/>
  <c r="F45" i="1" s="1"/>
  <c r="G48" i="1"/>
  <c r="V48" i="1"/>
  <c r="E51" i="1"/>
  <c r="G51" i="1" s="1"/>
  <c r="R52" i="1"/>
  <c r="U52" i="1" s="1"/>
  <c r="V54" i="1"/>
  <c r="Q55" i="1"/>
  <c r="I64" i="1"/>
  <c r="R64" i="1"/>
  <c r="U64" i="1" s="1"/>
  <c r="H64" i="1"/>
  <c r="I71" i="1"/>
  <c r="G81" i="1"/>
  <c r="S82" i="1"/>
  <c r="V82" i="1" s="1"/>
  <c r="R82" i="1"/>
  <c r="E82" i="1"/>
  <c r="H82" i="1"/>
  <c r="K82" i="1" s="1"/>
  <c r="D82" i="1"/>
  <c r="F82" i="1" s="1"/>
  <c r="N83" i="1"/>
  <c r="I83" i="1"/>
  <c r="H83" i="1"/>
  <c r="K83" i="1" s="1"/>
  <c r="R83" i="1"/>
  <c r="E83" i="1"/>
  <c r="G83" i="1" s="1"/>
  <c r="D84" i="1"/>
  <c r="N84" i="1"/>
  <c r="M84" i="1"/>
  <c r="I84" i="1"/>
  <c r="L84" i="1" s="1"/>
  <c r="E84" i="1"/>
  <c r="S87" i="1"/>
  <c r="V87" i="1" s="1"/>
  <c r="L88" i="1"/>
  <c r="E89" i="1"/>
  <c r="G89" i="1" s="1"/>
  <c r="M89" i="1"/>
  <c r="N89" i="1"/>
  <c r="Q89" i="1" s="1"/>
  <c r="N102" i="1"/>
  <c r="Q102" i="1" s="1"/>
  <c r="L103" i="1"/>
  <c r="D107" i="1"/>
  <c r="F107" i="1" s="1"/>
  <c r="V127" i="1"/>
  <c r="U127" i="1"/>
  <c r="P149" i="1"/>
  <c r="K153" i="1"/>
  <c r="D98" i="1"/>
  <c r="F98" i="1" s="1"/>
  <c r="I98" i="1"/>
  <c r="H98" i="1"/>
  <c r="S98" i="1"/>
  <c r="V98" i="1" s="1"/>
  <c r="E98" i="1"/>
  <c r="D38" i="1"/>
  <c r="E122" i="1"/>
  <c r="N122" i="1"/>
  <c r="R122" i="1"/>
  <c r="M122" i="1"/>
  <c r="P122" i="1" s="1"/>
  <c r="S122" i="1"/>
  <c r="D123" i="1"/>
  <c r="F123" i="1" s="1"/>
  <c r="G205" i="1"/>
  <c r="E87" i="1"/>
  <c r="G87" i="1" s="1"/>
  <c r="L25" i="1"/>
  <c r="R28" i="1"/>
  <c r="U28" i="1" s="1"/>
  <c r="E28" i="1"/>
  <c r="U45" i="1"/>
  <c r="P75" i="1"/>
  <c r="E204" i="1"/>
  <c r="G204" i="1" s="1"/>
  <c r="M204" i="1"/>
  <c r="I204" i="1"/>
  <c r="H204" i="1"/>
  <c r="K204" i="1" s="1"/>
  <c r="N204" i="1"/>
  <c r="R204" i="1"/>
  <c r="I40" i="1"/>
  <c r="D40" i="1"/>
  <c r="S40" i="1"/>
  <c r="F56" i="1"/>
  <c r="V66" i="1"/>
  <c r="V129" i="1"/>
  <c r="R133" i="1"/>
  <c r="U133" i="1" s="1"/>
  <c r="E133" i="1"/>
  <c r="S133" i="1"/>
  <c r="N133" i="1"/>
  <c r="M133" i="1"/>
  <c r="D133" i="1"/>
  <c r="M135" i="1"/>
  <c r="P135" i="1" s="1"/>
  <c r="D17" i="1"/>
  <c r="V60" i="1"/>
  <c r="I28" i="1"/>
  <c r="L28" i="1" s="1"/>
  <c r="E31" i="1"/>
  <c r="F89" i="1"/>
  <c r="P109" i="1"/>
  <c r="Q109" i="1"/>
  <c r="R118" i="1"/>
  <c r="U118" i="1" s="1"/>
  <c r="I17" i="1"/>
  <c r="D20" i="1"/>
  <c r="F20" i="1" s="1"/>
  <c r="M35" i="1"/>
  <c r="P35" i="1" s="1"/>
  <c r="S35" i="1"/>
  <c r="V35" i="1" s="1"/>
  <c r="E35" i="1"/>
  <c r="H40" i="1"/>
  <c r="I46" i="1"/>
  <c r="S46" i="1"/>
  <c r="V46" i="1" s="1"/>
  <c r="E46" i="1"/>
  <c r="G46" i="1" s="1"/>
  <c r="R46" i="1"/>
  <c r="D46" i="1"/>
  <c r="M46" i="1"/>
  <c r="P46" i="1" s="1"/>
  <c r="L56" i="1"/>
  <c r="I76" i="1"/>
  <c r="S76" i="1"/>
  <c r="E76" i="1"/>
  <c r="G76" i="1" s="1"/>
  <c r="K84" i="1"/>
  <c r="P103" i="1"/>
  <c r="L151" i="1"/>
  <c r="G169" i="1"/>
  <c r="L66" i="1"/>
  <c r="D76" i="1"/>
  <c r="D77" i="1"/>
  <c r="F77" i="1" s="1"/>
  <c r="I89" i="1"/>
  <c r="L89" i="1" s="1"/>
  <c r="L94" i="1"/>
  <c r="G127" i="1"/>
  <c r="V138" i="1"/>
  <c r="Q165" i="1"/>
  <c r="S183" i="1"/>
  <c r="V183" i="1" s="1"/>
  <c r="H183" i="1"/>
  <c r="E183" i="1"/>
  <c r="M183" i="1"/>
  <c r="R183" i="1"/>
  <c r="N183" i="1"/>
  <c r="R16" i="1"/>
  <c r="H16" i="1"/>
  <c r="K16" i="1" s="1"/>
  <c r="N16" i="1"/>
  <c r="H23" i="1"/>
  <c r="S23" i="1"/>
  <c r="N23" i="1"/>
  <c r="G27" i="1"/>
  <c r="I30" i="1"/>
  <c r="H30" i="1"/>
  <c r="K117" i="1"/>
  <c r="L117" i="1"/>
  <c r="S125" i="1"/>
  <c r="V125" i="1" s="1"/>
  <c r="N125" i="1"/>
  <c r="I125" i="1"/>
  <c r="H125" i="1"/>
  <c r="K125" i="1" s="1"/>
  <c r="R125" i="1"/>
  <c r="M125" i="1"/>
  <c r="D11" i="1"/>
  <c r="D16" i="1"/>
  <c r="F16" i="1" s="1"/>
  <c r="D21" i="1"/>
  <c r="S21" i="1"/>
  <c r="D23" i="1"/>
  <c r="G53" i="1"/>
  <c r="E16" i="1"/>
  <c r="E21" i="1"/>
  <c r="E23" i="1"/>
  <c r="V89" i="1"/>
  <c r="G134" i="1"/>
  <c r="U194" i="1"/>
  <c r="V194" i="1"/>
  <c r="S11" i="1"/>
  <c r="I23" i="1"/>
  <c r="G54" i="1"/>
  <c r="S62" i="1"/>
  <c r="R62" i="1"/>
  <c r="U62" i="1" s="1"/>
  <c r="E62" i="1"/>
  <c r="N62" i="1"/>
  <c r="I62" i="1"/>
  <c r="L62" i="1" s="1"/>
  <c r="M98" i="1"/>
  <c r="U179" i="1"/>
  <c r="S34" i="1"/>
  <c r="V34" i="1" s="1"/>
  <c r="N34" i="1"/>
  <c r="S44" i="1"/>
  <c r="R44" i="1"/>
  <c r="U44" i="1" s="1"/>
  <c r="E44" i="1"/>
  <c r="D50" i="1"/>
  <c r="F50" i="1" s="1"/>
  <c r="D62" i="1"/>
  <c r="F62" i="1" s="1"/>
  <c r="D204" i="1"/>
  <c r="R13" i="1"/>
  <c r="U13" i="1" s="1"/>
  <c r="S31" i="1"/>
  <c r="V31" i="1" s="1"/>
  <c r="I50" i="1"/>
  <c r="I52" i="1"/>
  <c r="L52" i="1" s="1"/>
  <c r="H52" i="1"/>
  <c r="S52" i="1"/>
  <c r="P53" i="1"/>
  <c r="I107" i="1"/>
  <c r="L107" i="1" s="1"/>
  <c r="I158" i="1"/>
  <c r="E158" i="1"/>
  <c r="H158" i="1"/>
  <c r="K158" i="1" s="1"/>
  <c r="D158" i="1"/>
  <c r="R158" i="1"/>
  <c r="U158" i="1" s="1"/>
  <c r="S158" i="1"/>
  <c r="N158" i="1"/>
  <c r="M158" i="1"/>
  <c r="S204" i="1"/>
  <c r="F57" i="1"/>
  <c r="N18" i="1"/>
  <c r="M18" i="1"/>
  <c r="P18" i="1" s="1"/>
  <c r="H18" i="1"/>
  <c r="K18" i="1" s="1"/>
  <c r="R18" i="1"/>
  <c r="M19" i="1"/>
  <c r="M28" i="1"/>
  <c r="H31" i="1"/>
  <c r="M41" i="1"/>
  <c r="P41" i="1" s="1"/>
  <c r="H41" i="1"/>
  <c r="K41" i="1" s="1"/>
  <c r="S41" i="1"/>
  <c r="V41" i="1" s="1"/>
  <c r="M47" i="1"/>
  <c r="N47" i="1"/>
  <c r="Q47" i="1" s="1"/>
  <c r="E47" i="1"/>
  <c r="M62" i="1"/>
  <c r="S18" i="1"/>
  <c r="V18" i="1" s="1"/>
  <c r="N19" i="1"/>
  <c r="N25" i="1"/>
  <c r="M25" i="1"/>
  <c r="S25" i="1"/>
  <c r="N32" i="1"/>
  <c r="M32" i="1"/>
  <c r="P32" i="1" s="1"/>
  <c r="E32" i="1"/>
  <c r="D32" i="1"/>
  <c r="D41" i="1"/>
  <c r="S69" i="1"/>
  <c r="V69" i="1" s="1"/>
  <c r="N69" i="1"/>
  <c r="M69" i="1"/>
  <c r="P69" i="1" s="1"/>
  <c r="E69" i="1"/>
  <c r="H76" i="1"/>
  <c r="M82" i="1"/>
  <c r="V86" i="1"/>
  <c r="Q88" i="1"/>
  <c r="V104" i="1"/>
  <c r="M107" i="1"/>
  <c r="P107" i="1" s="1"/>
  <c r="U110" i="1"/>
  <c r="L131" i="1"/>
  <c r="K131" i="1"/>
  <c r="U137" i="1"/>
  <c r="D183" i="1"/>
  <c r="Q40" i="1"/>
  <c r="M87" i="1"/>
  <c r="I87" i="1"/>
  <c r="N87" i="1"/>
  <c r="R87" i="1"/>
  <c r="H87" i="1"/>
  <c r="D30" i="1"/>
  <c r="F30" i="1" s="1"/>
  <c r="S30" i="1"/>
  <c r="V30" i="1" s="1"/>
  <c r="V84" i="1"/>
  <c r="U105" i="1"/>
  <c r="G121" i="1"/>
  <c r="F121" i="1"/>
  <c r="U63" i="1"/>
  <c r="D102" i="1"/>
  <c r="F102" i="1" s="1"/>
  <c r="E125" i="1"/>
  <c r="G125" i="1" s="1"/>
  <c r="Q15" i="1"/>
  <c r="I38" i="1"/>
  <c r="L70" i="1"/>
  <c r="H80" i="1"/>
  <c r="K80" i="1" s="1"/>
  <c r="N80" i="1"/>
  <c r="Q80" i="1" s="1"/>
  <c r="M80" i="1"/>
  <c r="I80" i="1"/>
  <c r="S80" i="1"/>
  <c r="R80" i="1"/>
  <c r="H17" i="1"/>
  <c r="R17" i="1"/>
  <c r="U17" i="1" s="1"/>
  <c r="E17" i="1"/>
  <c r="G17" i="1" s="1"/>
  <c r="H21" i="1"/>
  <c r="Q37" i="1"/>
  <c r="I51" i="1"/>
  <c r="L51" i="1" s="1"/>
  <c r="H51" i="1"/>
  <c r="S51" i="1"/>
  <c r="V51" i="1" s="1"/>
  <c r="V64" i="1"/>
  <c r="R73" i="1"/>
  <c r="N73" i="1"/>
  <c r="M73" i="1"/>
  <c r="I73" i="1"/>
  <c r="L73" i="1" s="1"/>
  <c r="E73" i="1"/>
  <c r="S73" i="1"/>
  <c r="D80" i="1"/>
  <c r="F80" i="1" s="1"/>
  <c r="M93" i="1"/>
  <c r="P93" i="1" s="1"/>
  <c r="I93" i="1"/>
  <c r="H93" i="1"/>
  <c r="E93" i="1"/>
  <c r="S93" i="1"/>
  <c r="R93" i="1"/>
  <c r="U93" i="1" s="1"/>
  <c r="N98" i="1"/>
  <c r="I11" i="1"/>
  <c r="L11" i="1" s="1"/>
  <c r="I21" i="1"/>
  <c r="L21" i="1" s="1"/>
  <c r="I24" i="1"/>
  <c r="D24" i="1"/>
  <c r="F24" i="1" s="1"/>
  <c r="D34" i="1"/>
  <c r="F34" i="1" s="1"/>
  <c r="E10" i="1"/>
  <c r="M16" i="1"/>
  <c r="P16" i="1" s="1"/>
  <c r="I19" i="1"/>
  <c r="L19" i="1" s="1"/>
  <c r="N20" i="1"/>
  <c r="H20" i="1"/>
  <c r="R20" i="1"/>
  <c r="M21" i="1"/>
  <c r="P21" i="1" s="1"/>
  <c r="M23" i="1"/>
  <c r="M30" i="1"/>
  <c r="L74" i="1"/>
  <c r="K74" i="1"/>
  <c r="S189" i="1"/>
  <c r="M189" i="1"/>
  <c r="N189" i="1"/>
  <c r="Q189" i="1" s="1"/>
  <c r="H189" i="1"/>
  <c r="K189" i="1" s="1"/>
  <c r="E189" i="1"/>
  <c r="R189" i="1"/>
  <c r="D189" i="1"/>
  <c r="F189" i="1" s="1"/>
  <c r="S20" i="1"/>
  <c r="V20" i="1" s="1"/>
  <c r="N30" i="1"/>
  <c r="I34" i="1"/>
  <c r="L34" i="1" s="1"/>
  <c r="N39" i="1"/>
  <c r="N77" i="1"/>
  <c r="M77" i="1"/>
  <c r="P77" i="1" s="1"/>
  <c r="I77" i="1"/>
  <c r="R77" i="1"/>
  <c r="H77" i="1"/>
  <c r="L81" i="1"/>
  <c r="Q119" i="1"/>
  <c r="H10" i="1"/>
  <c r="M11" i="1"/>
  <c r="P11" i="1" s="1"/>
  <c r="I13" i="1"/>
  <c r="L13" i="1" s="1"/>
  <c r="H24" i="1"/>
  <c r="K24" i="1" s="1"/>
  <c r="D35" i="1"/>
  <c r="F35" i="1" s="1"/>
  <c r="E52" i="1"/>
  <c r="G52" i="1" s="1"/>
  <c r="I58" i="1"/>
  <c r="L58" i="1" s="1"/>
  <c r="M58" i="1"/>
  <c r="P58" i="1" s="1"/>
  <c r="S58" i="1"/>
  <c r="V58" i="1" s="1"/>
  <c r="E58" i="1"/>
  <c r="I10" i="1"/>
  <c r="N11" i="1"/>
  <c r="D12" i="1"/>
  <c r="R12" i="1"/>
  <c r="U12" i="1" s="1"/>
  <c r="D18" i="1"/>
  <c r="F18" i="1" s="1"/>
  <c r="N28" i="1"/>
  <c r="Q28" i="1" s="1"/>
  <c r="I31" i="1"/>
  <c r="L31" i="1" s="1"/>
  <c r="I33" i="1"/>
  <c r="H33" i="1"/>
  <c r="K33" i="1" s="1"/>
  <c r="R33" i="1"/>
  <c r="E37" i="1"/>
  <c r="D37" i="1"/>
  <c r="M37" i="1"/>
  <c r="P37" i="1" s="1"/>
  <c r="M44" i="1"/>
  <c r="D47" i="1"/>
  <c r="M51" i="1"/>
  <c r="P51" i="1" s="1"/>
  <c r="Q56" i="1"/>
  <c r="D58" i="1"/>
  <c r="M59" i="1"/>
  <c r="E59" i="1"/>
  <c r="S59" i="1"/>
  <c r="V59" i="1" s="1"/>
  <c r="D59" i="1"/>
  <c r="F59" i="1" s="1"/>
  <c r="N59" i="1"/>
  <c r="E9" i="1"/>
  <c r="S9" i="1"/>
  <c r="S12" i="1"/>
  <c r="N14" i="1"/>
  <c r="Q14" i="1" s="1"/>
  <c r="S14" i="1"/>
  <c r="R14" i="1"/>
  <c r="U14" i="1" s="1"/>
  <c r="S16" i="1"/>
  <c r="N17" i="1"/>
  <c r="Q17" i="1" s="1"/>
  <c r="E18" i="1"/>
  <c r="I20" i="1"/>
  <c r="R21" i="1"/>
  <c r="R23" i="1"/>
  <c r="D25" i="1"/>
  <c r="F25" i="1" s="1"/>
  <c r="D27" i="1"/>
  <c r="F27" i="1" s="1"/>
  <c r="H27" i="1"/>
  <c r="K27" i="1" s="1"/>
  <c r="N27" i="1"/>
  <c r="Q27" i="1" s="1"/>
  <c r="D33" i="1"/>
  <c r="F33" i="1" s="1"/>
  <c r="S33" i="1"/>
  <c r="V33" i="1" s="1"/>
  <c r="M34" i="1"/>
  <c r="P34" i="1" s="1"/>
  <c r="H37" i="1"/>
  <c r="K37" i="1" s="1"/>
  <c r="M40" i="1"/>
  <c r="P40" i="1" s="1"/>
  <c r="E41" i="1"/>
  <c r="N44" i="1"/>
  <c r="N45" i="1"/>
  <c r="Q45" i="1" s="1"/>
  <c r="H46" i="1"/>
  <c r="F49" i="1"/>
  <c r="N51" i="1"/>
  <c r="H68" i="1"/>
  <c r="I68" i="1"/>
  <c r="L68" i="1" s="1"/>
  <c r="D68" i="1"/>
  <c r="F68" i="1" s="1"/>
  <c r="S68" i="1"/>
  <c r="R68" i="1"/>
  <c r="M68" i="1"/>
  <c r="P68" i="1" s="1"/>
  <c r="D69" i="1"/>
  <c r="N82" i="1"/>
  <c r="Q82" i="1" s="1"/>
  <c r="F96" i="1"/>
  <c r="V162" i="1"/>
  <c r="I183" i="1"/>
  <c r="P49" i="1"/>
  <c r="M65" i="1"/>
  <c r="P65" i="1" s="1"/>
  <c r="H65" i="1"/>
  <c r="S65" i="1"/>
  <c r="Q79" i="1"/>
  <c r="Q121" i="1"/>
  <c r="S139" i="1"/>
  <c r="R139" i="1"/>
  <c r="N139" i="1"/>
  <c r="M139" i="1"/>
  <c r="P139" i="1" s="1"/>
  <c r="H139" i="1"/>
  <c r="I139" i="1"/>
  <c r="L139" i="1" s="1"/>
  <c r="E139" i="1"/>
  <c r="R53" i="1"/>
  <c r="S56" i="1"/>
  <c r="R56" i="1"/>
  <c r="E56" i="1"/>
  <c r="G56" i="1" s="1"/>
  <c r="D72" i="1"/>
  <c r="I72" i="1"/>
  <c r="H72" i="1"/>
  <c r="K72" i="1" s="1"/>
  <c r="R72" i="1"/>
  <c r="U72" i="1" s="1"/>
  <c r="E72" i="1"/>
  <c r="G72" i="1" s="1"/>
  <c r="F99" i="1"/>
  <c r="D104" i="1"/>
  <c r="N104" i="1"/>
  <c r="M104" i="1"/>
  <c r="P104" i="1" s="1"/>
  <c r="E110" i="1"/>
  <c r="I110" i="1"/>
  <c r="L110" i="1" s="1"/>
  <c r="D110" i="1"/>
  <c r="F110" i="1" s="1"/>
  <c r="S111" i="1"/>
  <c r="V111" i="1" s="1"/>
  <c r="N111" i="1"/>
  <c r="M111" i="1"/>
  <c r="P111" i="1" s="1"/>
  <c r="I111" i="1"/>
  <c r="L111" i="1" s="1"/>
  <c r="K116" i="1"/>
  <c r="P124" i="1"/>
  <c r="D132" i="1"/>
  <c r="F132" i="1" s="1"/>
  <c r="H132" i="1"/>
  <c r="M132" i="1"/>
  <c r="I132" i="1"/>
  <c r="L132" i="1" s="1"/>
  <c r="S132" i="1"/>
  <c r="R132" i="1"/>
  <c r="U132" i="1" s="1"/>
  <c r="N132" i="1"/>
  <c r="Q132" i="1" s="1"/>
  <c r="L137" i="1"/>
  <c r="D139" i="1"/>
  <c r="L142" i="1"/>
  <c r="U156" i="1"/>
  <c r="P193" i="1"/>
  <c r="G196" i="1"/>
  <c r="H29" i="1"/>
  <c r="K29" i="1" s="1"/>
  <c r="S29" i="1"/>
  <c r="I57" i="1"/>
  <c r="H57" i="1"/>
  <c r="S57" i="1"/>
  <c r="R57" i="1"/>
  <c r="Q61" i="1"/>
  <c r="I63" i="1"/>
  <c r="H63" i="1"/>
  <c r="K63" i="1" s="1"/>
  <c r="S63" i="1"/>
  <c r="V63" i="1" s="1"/>
  <c r="D63" i="1"/>
  <c r="F63" i="1" s="1"/>
  <c r="I65" i="1"/>
  <c r="R79" i="1"/>
  <c r="U79" i="1" s="1"/>
  <c r="I79" i="1"/>
  <c r="H79" i="1"/>
  <c r="K79" i="1" s="1"/>
  <c r="D79" i="1"/>
  <c r="Q90" i="1"/>
  <c r="L99" i="1"/>
  <c r="I104" i="1"/>
  <c r="M110" i="1"/>
  <c r="M160" i="1"/>
  <c r="I160" i="1"/>
  <c r="N160" i="1"/>
  <c r="E160" i="1"/>
  <c r="H160" i="1"/>
  <c r="K160" i="1" s="1"/>
  <c r="S160" i="1"/>
  <c r="R160" i="1"/>
  <c r="H53" i="1"/>
  <c r="G63" i="1"/>
  <c r="H86" i="1"/>
  <c r="K86" i="1" s="1"/>
  <c r="I86" i="1"/>
  <c r="D86" i="1"/>
  <c r="K92" i="1"/>
  <c r="Q97" i="1"/>
  <c r="D106" i="1"/>
  <c r="S106" i="1"/>
  <c r="I106" i="1"/>
  <c r="N106" i="1"/>
  <c r="M106" i="1"/>
  <c r="N110" i="1"/>
  <c r="L114" i="1"/>
  <c r="K119" i="1"/>
  <c r="M120" i="1"/>
  <c r="N120" i="1"/>
  <c r="Q120" i="1" s="1"/>
  <c r="I120" i="1"/>
  <c r="H120" i="1"/>
  <c r="S120" i="1"/>
  <c r="V120" i="1" s="1"/>
  <c r="I146" i="1"/>
  <c r="E146" i="1"/>
  <c r="N146" i="1"/>
  <c r="M146" i="1"/>
  <c r="P146" i="1" s="1"/>
  <c r="H146" i="1"/>
  <c r="K146" i="1" s="1"/>
  <c r="S146" i="1"/>
  <c r="V146" i="1" s="1"/>
  <c r="R146" i="1"/>
  <c r="D146" i="1"/>
  <c r="D160" i="1"/>
  <c r="F160" i="1" s="1"/>
  <c r="P78" i="1"/>
  <c r="E95" i="1"/>
  <c r="M95" i="1"/>
  <c r="P95" i="1" s="1"/>
  <c r="S95" i="1"/>
  <c r="I97" i="1"/>
  <c r="E97" i="1"/>
  <c r="H97" i="1"/>
  <c r="K97" i="1" s="1"/>
  <c r="I112" i="1"/>
  <c r="L112" i="1" s="1"/>
  <c r="S112" i="1"/>
  <c r="R112" i="1"/>
  <c r="U112" i="1" s="1"/>
  <c r="E112" i="1"/>
  <c r="G112" i="1" s="1"/>
  <c r="F148" i="1"/>
  <c r="L157" i="1"/>
  <c r="L161" i="1"/>
  <c r="Q180" i="1"/>
  <c r="K200" i="1"/>
  <c r="R75" i="1"/>
  <c r="N81" i="1"/>
  <c r="Q81" i="1" s="1"/>
  <c r="P96" i="1"/>
  <c r="M108" i="1"/>
  <c r="I108" i="1"/>
  <c r="L108" i="1" s="1"/>
  <c r="R108" i="1"/>
  <c r="U108" i="1" s="1"/>
  <c r="E108" i="1"/>
  <c r="N108" i="1"/>
  <c r="H112" i="1"/>
  <c r="V131" i="1"/>
  <c r="L141" i="1"/>
  <c r="V155" i="1"/>
  <c r="G173" i="1"/>
  <c r="M178" i="1"/>
  <c r="P178" i="1" s="1"/>
  <c r="I178" i="1"/>
  <c r="H178" i="1"/>
  <c r="S178" i="1"/>
  <c r="R178" i="1"/>
  <c r="N178" i="1"/>
  <c r="E178" i="1"/>
  <c r="V195" i="1"/>
  <c r="U195" i="1"/>
  <c r="Q199" i="1"/>
  <c r="S75" i="1"/>
  <c r="H95" i="1"/>
  <c r="K95" i="1" s="1"/>
  <c r="R101" i="1"/>
  <c r="I101" i="1"/>
  <c r="L101" i="1" s="1"/>
  <c r="D108" i="1"/>
  <c r="Q117" i="1"/>
  <c r="V134" i="1"/>
  <c r="U151" i="1"/>
  <c r="D178" i="1"/>
  <c r="F178" i="1" s="1"/>
  <c r="D43" i="1"/>
  <c r="E67" i="1"/>
  <c r="G67" i="1" s="1"/>
  <c r="S67" i="1"/>
  <c r="E74" i="1"/>
  <c r="R74" i="1"/>
  <c r="S78" i="1"/>
  <c r="E85" i="1"/>
  <c r="G85" i="1" s="1"/>
  <c r="S85" i="1"/>
  <c r="G90" i="1"/>
  <c r="E92" i="1"/>
  <c r="I95" i="1"/>
  <c r="R99" i="1"/>
  <c r="N99" i="1"/>
  <c r="D101" i="1"/>
  <c r="F101" i="1" s="1"/>
  <c r="S101" i="1"/>
  <c r="N103" i="1"/>
  <c r="Q103" i="1" s="1"/>
  <c r="S103" i="1"/>
  <c r="R103" i="1"/>
  <c r="U103" i="1" s="1"/>
  <c r="E103" i="1"/>
  <c r="M112" i="1"/>
  <c r="M114" i="1"/>
  <c r="R114" i="1"/>
  <c r="E114" i="1"/>
  <c r="G114" i="1" s="1"/>
  <c r="N114" i="1"/>
  <c r="Q114" i="1" s="1"/>
  <c r="E116" i="1"/>
  <c r="G116" i="1" s="1"/>
  <c r="S116" i="1"/>
  <c r="V116" i="1" s="1"/>
  <c r="M116" i="1"/>
  <c r="P116" i="1" s="1"/>
  <c r="U121" i="1"/>
  <c r="I129" i="1"/>
  <c r="L129" i="1" s="1"/>
  <c r="E129" i="1"/>
  <c r="D129" i="1"/>
  <c r="R129" i="1"/>
  <c r="U129" i="1" s="1"/>
  <c r="N129" i="1"/>
  <c r="M129" i="1"/>
  <c r="P129" i="1" s="1"/>
  <c r="N130" i="1"/>
  <c r="M130" i="1"/>
  <c r="P130" i="1" s="1"/>
  <c r="H130" i="1"/>
  <c r="I130" i="1"/>
  <c r="L130" i="1" s="1"/>
  <c r="S153" i="1"/>
  <c r="E153" i="1"/>
  <c r="D153" i="1"/>
  <c r="F153" i="1" s="1"/>
  <c r="N153" i="1"/>
  <c r="Q153" i="1" s="1"/>
  <c r="R153" i="1"/>
  <c r="M153" i="1"/>
  <c r="E174" i="1"/>
  <c r="M174" i="1"/>
  <c r="N174" i="1"/>
  <c r="Q174" i="1" s="1"/>
  <c r="I174" i="1"/>
  <c r="H174" i="1"/>
  <c r="K174" i="1" s="1"/>
  <c r="D174" i="1"/>
  <c r="S174" i="1"/>
  <c r="R174" i="1"/>
  <c r="K175" i="1"/>
  <c r="I176" i="1"/>
  <c r="L176" i="1" s="1"/>
  <c r="E176" i="1"/>
  <c r="H176" i="1"/>
  <c r="N176" i="1"/>
  <c r="M176" i="1"/>
  <c r="P176" i="1" s="1"/>
  <c r="D176" i="1"/>
  <c r="F176" i="1" s="1"/>
  <c r="S176" i="1"/>
  <c r="R176" i="1"/>
  <c r="U176" i="1" s="1"/>
  <c r="V182" i="1"/>
  <c r="P188" i="1"/>
  <c r="I91" i="1"/>
  <c r="L91" i="1" s="1"/>
  <c r="E91" i="1"/>
  <c r="G91" i="1" s="1"/>
  <c r="R91" i="1"/>
  <c r="H100" i="1"/>
  <c r="D100" i="1"/>
  <c r="R100" i="1"/>
  <c r="S119" i="1"/>
  <c r="R119" i="1"/>
  <c r="U119" i="1" s="1"/>
  <c r="E119" i="1"/>
  <c r="G119" i="1" s="1"/>
  <c r="H128" i="1"/>
  <c r="S128" i="1"/>
  <c r="V128" i="1" s="1"/>
  <c r="E128" i="1"/>
  <c r="N128" i="1"/>
  <c r="I140" i="1"/>
  <c r="H140" i="1"/>
  <c r="S140" i="1"/>
  <c r="E140" i="1"/>
  <c r="G140" i="1" s="1"/>
  <c r="R140" i="1"/>
  <c r="N140" i="1"/>
  <c r="M140" i="1"/>
  <c r="P140" i="1" s="1"/>
  <c r="S171" i="1"/>
  <c r="M171" i="1"/>
  <c r="P171" i="1" s="1"/>
  <c r="E171" i="1"/>
  <c r="D171" i="1"/>
  <c r="K182" i="1"/>
  <c r="V187" i="1"/>
  <c r="U187" i="1"/>
  <c r="N105" i="1"/>
  <c r="S105" i="1"/>
  <c r="F140" i="1"/>
  <c r="S141" i="1"/>
  <c r="V141" i="1" s="1"/>
  <c r="E141" i="1"/>
  <c r="G141" i="1" s="1"/>
  <c r="Q142" i="1"/>
  <c r="P142" i="1"/>
  <c r="K143" i="1"/>
  <c r="P191" i="1"/>
  <c r="Q191" i="1"/>
  <c r="M136" i="1"/>
  <c r="N136" i="1"/>
  <c r="Q136" i="1" s="1"/>
  <c r="E186" i="1"/>
  <c r="G186" i="1" s="1"/>
  <c r="M186" i="1"/>
  <c r="P186" i="1" s="1"/>
  <c r="I186" i="1"/>
  <c r="L186" i="1" s="1"/>
  <c r="H186" i="1"/>
  <c r="N186" i="1"/>
  <c r="S186" i="1"/>
  <c r="V186" i="1" s="1"/>
  <c r="G187" i="1"/>
  <c r="F187" i="1"/>
  <c r="M126" i="1"/>
  <c r="P126" i="1" s="1"/>
  <c r="I126" i="1"/>
  <c r="R126" i="1"/>
  <c r="U126" i="1" s="1"/>
  <c r="E126" i="1"/>
  <c r="D126" i="1"/>
  <c r="F126" i="1" s="1"/>
  <c r="D136" i="1"/>
  <c r="F136" i="1" s="1"/>
  <c r="Q138" i="1"/>
  <c r="P145" i="1"/>
  <c r="Q152" i="1"/>
  <c r="I164" i="1"/>
  <c r="L164" i="1" s="1"/>
  <c r="E164" i="1"/>
  <c r="N164" i="1"/>
  <c r="M164" i="1"/>
  <c r="D164" i="1"/>
  <c r="S164" i="1"/>
  <c r="V164" i="1" s="1"/>
  <c r="V167" i="1"/>
  <c r="I171" i="1"/>
  <c r="L171" i="1" s="1"/>
  <c r="D186" i="1"/>
  <c r="M196" i="1"/>
  <c r="I196" i="1"/>
  <c r="H196" i="1"/>
  <c r="K196" i="1" s="1"/>
  <c r="R196" i="1"/>
  <c r="U196" i="1" s="1"/>
  <c r="N196" i="1"/>
  <c r="V197" i="1"/>
  <c r="E138" i="1"/>
  <c r="D138" i="1"/>
  <c r="F138" i="1" s="1"/>
  <c r="H138" i="1"/>
  <c r="K138" i="1" s="1"/>
  <c r="P144" i="1"/>
  <c r="Q190" i="1"/>
  <c r="S201" i="1"/>
  <c r="V201" i="1" s="1"/>
  <c r="H201" i="1"/>
  <c r="K201" i="1" s="1"/>
  <c r="E201" i="1"/>
  <c r="N201" i="1"/>
  <c r="M202" i="1"/>
  <c r="I202" i="1"/>
  <c r="N202" i="1"/>
  <c r="Q202" i="1" s="1"/>
  <c r="H202" i="1"/>
  <c r="K202" i="1" s="1"/>
  <c r="D202" i="1"/>
  <c r="F202" i="1" s="1"/>
  <c r="G143" i="1"/>
  <c r="Q177" i="1"/>
  <c r="M184" i="1"/>
  <c r="P184" i="1" s="1"/>
  <c r="I184" i="1"/>
  <c r="N184" i="1"/>
  <c r="H184" i="1"/>
  <c r="K184" i="1" s="1"/>
  <c r="E184" i="1"/>
  <c r="Q195" i="1"/>
  <c r="D201" i="1"/>
  <c r="E202" i="1"/>
  <c r="P127" i="1"/>
  <c r="S147" i="1"/>
  <c r="V147" i="1" s="1"/>
  <c r="E147" i="1"/>
  <c r="G147" i="1" s="1"/>
  <c r="I147" i="1"/>
  <c r="L147" i="1" s="1"/>
  <c r="S165" i="1"/>
  <c r="E165" i="1"/>
  <c r="G165" i="1" s="1"/>
  <c r="I165" i="1"/>
  <c r="H165" i="1"/>
  <c r="K165" i="1" s="1"/>
  <c r="R165" i="1"/>
  <c r="U165" i="1" s="1"/>
  <c r="G172" i="1"/>
  <c r="U173" i="1"/>
  <c r="L193" i="1"/>
  <c r="I194" i="1"/>
  <c r="E194" i="1"/>
  <c r="H194" i="1"/>
  <c r="K194" i="1" s="1"/>
  <c r="N194" i="1"/>
  <c r="M194" i="1"/>
  <c r="M201" i="1"/>
  <c r="R144" i="1"/>
  <c r="U144" i="1" s="1"/>
  <c r="E144" i="1"/>
  <c r="D144" i="1"/>
  <c r="P155" i="1"/>
  <c r="F165" i="1"/>
  <c r="P167" i="1"/>
  <c r="K180" i="1"/>
  <c r="V199" i="1"/>
  <c r="E156" i="1"/>
  <c r="M156" i="1"/>
  <c r="P156" i="1" s="1"/>
  <c r="P159" i="1"/>
  <c r="G181" i="1"/>
  <c r="U181" i="1"/>
  <c r="Q185" i="1"/>
  <c r="E192" i="1"/>
  <c r="M192" i="1"/>
  <c r="N192" i="1"/>
  <c r="G177" i="1"/>
  <c r="R200" i="1"/>
  <c r="U200" i="1" s="1"/>
  <c r="U148" i="1"/>
  <c r="V150" i="1"/>
  <c r="H156" i="1"/>
  <c r="K156" i="1" s="1"/>
  <c r="R159" i="1"/>
  <c r="I182" i="1"/>
  <c r="L182" i="1" s="1"/>
  <c r="E182" i="1"/>
  <c r="G182" i="1" s="1"/>
  <c r="N182" i="1"/>
  <c r="Q182" i="1" s="1"/>
  <c r="M182" i="1"/>
  <c r="F190" i="1"/>
  <c r="H192" i="1"/>
  <c r="K192" i="1" s="1"/>
  <c r="D131" i="1"/>
  <c r="U145" i="1"/>
  <c r="M148" i="1"/>
  <c r="P148" i="1" s="1"/>
  <c r="I148" i="1"/>
  <c r="S148" i="1"/>
  <c r="V148" i="1" s="1"/>
  <c r="E150" i="1"/>
  <c r="G150" i="1" s="1"/>
  <c r="M150" i="1"/>
  <c r="P150" i="1" s="1"/>
  <c r="H150" i="1"/>
  <c r="K150" i="1" s="1"/>
  <c r="I156" i="1"/>
  <c r="D159" i="1"/>
  <c r="F159" i="1" s="1"/>
  <c r="G163" i="1"/>
  <c r="U163" i="1"/>
  <c r="M166" i="1"/>
  <c r="P166" i="1" s="1"/>
  <c r="I166" i="1"/>
  <c r="L166" i="1" s="1"/>
  <c r="S166" i="1"/>
  <c r="V166" i="1" s="1"/>
  <c r="E168" i="1"/>
  <c r="M168" i="1"/>
  <c r="H168" i="1"/>
  <c r="K177" i="1"/>
  <c r="D182" i="1"/>
  <c r="I192" i="1"/>
  <c r="I200" i="1"/>
  <c r="L200" i="1" s="1"/>
  <c r="E200" i="1"/>
  <c r="G200" i="1" s="1"/>
  <c r="N200" i="1"/>
  <c r="M200" i="1"/>
  <c r="P200" i="1" s="1"/>
  <c r="I152" i="1"/>
  <c r="E152" i="1"/>
  <c r="R152" i="1"/>
  <c r="I170" i="1"/>
  <c r="E170" i="1"/>
  <c r="R170" i="1"/>
  <c r="I188" i="1"/>
  <c r="E188" i="1"/>
  <c r="R188" i="1"/>
  <c r="U188" i="1" s="1"/>
  <c r="I206" i="1"/>
  <c r="E206" i="1"/>
  <c r="R206" i="1"/>
  <c r="D152" i="1"/>
  <c r="S152" i="1"/>
  <c r="M154" i="1"/>
  <c r="I154" i="1"/>
  <c r="K155" i="1"/>
  <c r="E162" i="1"/>
  <c r="G162" i="1" s="1"/>
  <c r="M162" i="1"/>
  <c r="R162" i="1"/>
  <c r="U162" i="1" s="1"/>
  <c r="D170" i="1"/>
  <c r="S170" i="1"/>
  <c r="V170" i="1" s="1"/>
  <c r="M172" i="1"/>
  <c r="P172" i="1" s="1"/>
  <c r="I172" i="1"/>
  <c r="K173" i="1"/>
  <c r="E180" i="1"/>
  <c r="M180" i="1"/>
  <c r="P180" i="1" s="1"/>
  <c r="R180" i="1"/>
  <c r="D188" i="1"/>
  <c r="F188" i="1" s="1"/>
  <c r="S188" i="1"/>
  <c r="M190" i="1"/>
  <c r="P190" i="1" s="1"/>
  <c r="I190" i="1"/>
  <c r="K191" i="1"/>
  <c r="E198" i="1"/>
  <c r="M198" i="1"/>
  <c r="P198" i="1" s="1"/>
  <c r="R198" i="1"/>
  <c r="D206" i="1"/>
  <c r="S206" i="1"/>
  <c r="U190" i="1"/>
  <c r="F152" i="1" l="1"/>
  <c r="K53" i="1"/>
  <c r="L105" i="1"/>
  <c r="V22" i="1"/>
  <c r="V75" i="1"/>
  <c r="G73" i="1"/>
  <c r="G32" i="1"/>
  <c r="L69" i="1"/>
  <c r="P169" i="1"/>
  <c r="L143" i="1"/>
  <c r="L36" i="1"/>
  <c r="U142" i="1"/>
  <c r="U202" i="1"/>
  <c r="P100" i="1"/>
  <c r="Q197" i="1"/>
  <c r="U66" i="1"/>
  <c r="Q134" i="1"/>
  <c r="F29" i="1"/>
  <c r="K102" i="1"/>
  <c r="F52" i="1"/>
  <c r="F60" i="1"/>
  <c r="U206" i="1"/>
  <c r="K183" i="1"/>
  <c r="Q12" i="1"/>
  <c r="V139" i="1"/>
  <c r="P175" i="1"/>
  <c r="V40" i="1"/>
  <c r="U143" i="1"/>
  <c r="L179" i="1"/>
  <c r="F40" i="1"/>
  <c r="Q84" i="1"/>
  <c r="U61" i="1"/>
  <c r="G203" i="1"/>
  <c r="G70" i="1"/>
  <c r="Q201" i="1"/>
  <c r="G164" i="1"/>
  <c r="U124" i="1"/>
  <c r="K121" i="1"/>
  <c r="V105" i="1"/>
  <c r="U140" i="1"/>
  <c r="G174" i="1"/>
  <c r="K159" i="1"/>
  <c r="V106" i="1"/>
  <c r="V191" i="1"/>
  <c r="U56" i="1"/>
  <c r="P94" i="1"/>
  <c r="Q73" i="1"/>
  <c r="L124" i="1"/>
  <c r="P98" i="1"/>
  <c r="K23" i="1"/>
  <c r="V76" i="1"/>
  <c r="L40" i="1"/>
  <c r="Q116" i="1"/>
  <c r="F84" i="1"/>
  <c r="L71" i="1"/>
  <c r="P27" i="1"/>
  <c r="U71" i="1"/>
  <c r="Q123" i="1"/>
  <c r="U35" i="1"/>
  <c r="K169" i="1"/>
  <c r="U84" i="1"/>
  <c r="Q159" i="1"/>
  <c r="V184" i="1"/>
  <c r="Q147" i="1"/>
  <c r="F157" i="1"/>
  <c r="P60" i="1"/>
  <c r="F197" i="1"/>
  <c r="L185" i="1"/>
  <c r="F115" i="1"/>
  <c r="F120" i="1"/>
  <c r="K167" i="1"/>
  <c r="L198" i="1"/>
  <c r="K22" i="1"/>
  <c r="K115" i="1"/>
  <c r="L115" i="1"/>
  <c r="V192" i="1"/>
  <c r="L145" i="1"/>
  <c r="G144" i="1"/>
  <c r="Q170" i="1"/>
  <c r="Q106" i="1"/>
  <c r="L136" i="1"/>
  <c r="Q30" i="1"/>
  <c r="F11" i="1"/>
  <c r="U185" i="1"/>
  <c r="V185" i="1"/>
  <c r="L106" i="1"/>
  <c r="F51" i="1"/>
  <c r="V168" i="1"/>
  <c r="Q74" i="1"/>
  <c r="L187" i="1"/>
  <c r="G156" i="1"/>
  <c r="G201" i="1"/>
  <c r="Q105" i="1"/>
  <c r="Q160" i="1"/>
  <c r="K46" i="1"/>
  <c r="L10" i="1"/>
  <c r="Q92" i="1"/>
  <c r="U189" i="1"/>
  <c r="K20" i="1"/>
  <c r="U73" i="1"/>
  <c r="L87" i="1"/>
  <c r="G23" i="1"/>
  <c r="U204" i="1"/>
  <c r="K113" i="1"/>
  <c r="K38" i="1"/>
  <c r="L118" i="1"/>
  <c r="K13" i="1"/>
  <c r="V19" i="1"/>
  <c r="G117" i="1"/>
  <c r="F151" i="1"/>
  <c r="G179" i="1"/>
  <c r="F78" i="1"/>
  <c r="Q22" i="1"/>
  <c r="U130" i="1"/>
  <c r="G193" i="1"/>
  <c r="P185" i="1"/>
  <c r="L15" i="1"/>
  <c r="P38" i="1"/>
  <c r="L37" i="1"/>
  <c r="U115" i="1"/>
  <c r="Q75" i="1"/>
  <c r="L57" i="1"/>
  <c r="V160" i="1"/>
  <c r="V15" i="1"/>
  <c r="F31" i="1"/>
  <c r="V179" i="1"/>
  <c r="Q143" i="1"/>
  <c r="V172" i="1"/>
  <c r="P162" i="1"/>
  <c r="Q157" i="1"/>
  <c r="Q194" i="1"/>
  <c r="K100" i="1"/>
  <c r="U153" i="1"/>
  <c r="F129" i="1"/>
  <c r="G103" i="1"/>
  <c r="G108" i="1"/>
  <c r="U164" i="1"/>
  <c r="K120" i="1"/>
  <c r="U53" i="1"/>
  <c r="V79" i="1"/>
  <c r="U23" i="1"/>
  <c r="Q59" i="1"/>
  <c r="G37" i="1"/>
  <c r="G58" i="1"/>
  <c r="Q20" i="1"/>
  <c r="Q68" i="1"/>
  <c r="U80" i="1"/>
  <c r="P87" i="1"/>
  <c r="K76" i="1"/>
  <c r="Q25" i="1"/>
  <c r="F158" i="1"/>
  <c r="G21" i="1"/>
  <c r="L17" i="1"/>
  <c r="P133" i="1"/>
  <c r="K98" i="1"/>
  <c r="Q91" i="1"/>
  <c r="U83" i="1"/>
  <c r="K64" i="1"/>
  <c r="K45" i="1"/>
  <c r="F113" i="1"/>
  <c r="U50" i="1"/>
  <c r="P31" i="1"/>
  <c r="F114" i="1"/>
  <c r="K11" i="1"/>
  <c r="K144" i="1"/>
  <c r="K163" i="1"/>
  <c r="Q167" i="1"/>
  <c r="U94" i="1"/>
  <c r="F137" i="1"/>
  <c r="U182" i="1"/>
  <c r="P137" i="1"/>
  <c r="K157" i="1"/>
  <c r="P42" i="1"/>
  <c r="F130" i="1"/>
  <c r="Q13" i="1"/>
  <c r="G166" i="1"/>
  <c r="U147" i="1"/>
  <c r="L30" i="1"/>
  <c r="V92" i="1"/>
  <c r="F154" i="1"/>
  <c r="G170" i="1"/>
  <c r="P203" i="1"/>
  <c r="P196" i="1"/>
  <c r="K140" i="1"/>
  <c r="U91" i="1"/>
  <c r="Q126" i="1"/>
  <c r="K166" i="1"/>
  <c r="F104" i="1"/>
  <c r="G139" i="1"/>
  <c r="F75" i="1"/>
  <c r="Q44" i="1"/>
  <c r="U21" i="1"/>
  <c r="G93" i="1"/>
  <c r="G69" i="1"/>
  <c r="P19" i="1"/>
  <c r="Q125" i="1"/>
  <c r="U16" i="1"/>
  <c r="F122" i="1"/>
  <c r="V28" i="1"/>
  <c r="F87" i="1"/>
  <c r="P187" i="1"/>
  <c r="V90" i="1"/>
  <c r="U90" i="1"/>
  <c r="Q141" i="1"/>
  <c r="L55" i="1"/>
  <c r="V43" i="1"/>
  <c r="P63" i="1"/>
  <c r="L42" i="1"/>
  <c r="Q10" i="1"/>
  <c r="K47" i="1"/>
  <c r="Q36" i="1"/>
  <c r="U149" i="1"/>
  <c r="V57" i="1"/>
  <c r="F124" i="1"/>
  <c r="G124" i="1"/>
  <c r="Q158" i="1"/>
  <c r="V178" i="1"/>
  <c r="F146" i="1"/>
  <c r="F86" i="1"/>
  <c r="P110" i="1"/>
  <c r="P101" i="1"/>
  <c r="G41" i="1"/>
  <c r="U77" i="1"/>
  <c r="F183" i="1"/>
  <c r="K129" i="1"/>
  <c r="Q183" i="1"/>
  <c r="G20" i="1"/>
  <c r="K62" i="1"/>
  <c r="K149" i="1"/>
  <c r="V203" i="1"/>
  <c r="F134" i="1"/>
  <c r="Q205" i="1"/>
  <c r="V137" i="1"/>
  <c r="L60" i="1"/>
  <c r="K60" i="1"/>
  <c r="L155" i="1"/>
  <c r="K99" i="1"/>
  <c r="P70" i="1"/>
  <c r="L205" i="1"/>
  <c r="G88" i="1"/>
  <c r="K26" i="1"/>
  <c r="L26" i="1"/>
  <c r="K12" i="1"/>
  <c r="P131" i="1"/>
  <c r="L92" i="1"/>
  <c r="U193" i="1"/>
  <c r="L203" i="1"/>
  <c r="G185" i="1"/>
  <c r="P54" i="1"/>
  <c r="Q54" i="1"/>
  <c r="G171" i="1"/>
  <c r="U101" i="1"/>
  <c r="V175" i="1"/>
  <c r="G206" i="1"/>
  <c r="K171" i="1"/>
  <c r="F47" i="1"/>
  <c r="Q23" i="1"/>
  <c r="V154" i="1"/>
  <c r="Q164" i="1"/>
  <c r="L50" i="1"/>
  <c r="K168" i="1"/>
  <c r="P168" i="1"/>
  <c r="G194" i="1"/>
  <c r="P154" i="1"/>
  <c r="U152" i="1"/>
  <c r="L148" i="1"/>
  <c r="P192" i="1"/>
  <c r="G155" i="1"/>
  <c r="Q173" i="1"/>
  <c r="U174" i="1"/>
  <c r="K178" i="1"/>
  <c r="P108" i="1"/>
  <c r="L104" i="1"/>
  <c r="K65" i="1"/>
  <c r="U68" i="1"/>
  <c r="L77" i="1"/>
  <c r="L93" i="1"/>
  <c r="P62" i="1"/>
  <c r="G44" i="1"/>
  <c r="L75" i="1"/>
  <c r="G133" i="1"/>
  <c r="P204" i="1"/>
  <c r="V122" i="1"/>
  <c r="Q83" i="1"/>
  <c r="P43" i="1"/>
  <c r="G13" i="1"/>
  <c r="L18" i="1"/>
  <c r="F199" i="1"/>
  <c r="V70" i="1"/>
  <c r="K142" i="1"/>
  <c r="F55" i="1"/>
  <c r="P29" i="1"/>
  <c r="G142" i="1"/>
  <c r="F14" i="1"/>
  <c r="K193" i="1"/>
  <c r="P85" i="1"/>
  <c r="L9" i="1"/>
  <c r="F145" i="1"/>
  <c r="U60" i="1"/>
  <c r="U157" i="1"/>
  <c r="P86" i="1"/>
  <c r="V198" i="1"/>
  <c r="U198" i="1"/>
  <c r="F141" i="1"/>
  <c r="G95" i="1"/>
  <c r="F95" i="1"/>
  <c r="U160" i="1"/>
  <c r="F79" i="1"/>
  <c r="G79" i="1"/>
  <c r="K57" i="1"/>
  <c r="G9" i="1"/>
  <c r="F9" i="1"/>
  <c r="F37" i="1"/>
  <c r="Q156" i="1"/>
  <c r="P28" i="1"/>
  <c r="V158" i="1"/>
  <c r="U31" i="1"/>
  <c r="U46" i="1"/>
  <c r="P84" i="1"/>
  <c r="F112" i="1"/>
  <c r="L102" i="1"/>
  <c r="V72" i="1"/>
  <c r="G80" i="1"/>
  <c r="K34" i="1"/>
  <c r="V171" i="1"/>
  <c r="U171" i="1"/>
  <c r="Q19" i="1"/>
  <c r="Q166" i="1"/>
  <c r="F106" i="1"/>
  <c r="G106" i="1"/>
  <c r="U65" i="1"/>
  <c r="V65" i="1"/>
  <c r="V108" i="1"/>
  <c r="G45" i="1"/>
  <c r="L98" i="1"/>
  <c r="G71" i="1"/>
  <c r="Q140" i="1"/>
  <c r="G131" i="1"/>
  <c r="F131" i="1"/>
  <c r="U141" i="1"/>
  <c r="G11" i="1"/>
  <c r="L206" i="1"/>
  <c r="K206" i="1"/>
  <c r="L194" i="1"/>
  <c r="P136" i="1"/>
  <c r="V99" i="1"/>
  <c r="U99" i="1"/>
  <c r="L178" i="1"/>
  <c r="Q111" i="1"/>
  <c r="K139" i="1"/>
  <c r="V73" i="1"/>
  <c r="U18" i="1"/>
  <c r="G159" i="1"/>
  <c r="V119" i="1"/>
  <c r="P174" i="1"/>
  <c r="L120" i="1"/>
  <c r="V132" i="1"/>
  <c r="L20" i="1"/>
  <c r="P30" i="1"/>
  <c r="K21" i="1"/>
  <c r="L38" i="1"/>
  <c r="Q69" i="1"/>
  <c r="P125" i="1"/>
  <c r="V23" i="1"/>
  <c r="K50" i="1"/>
  <c r="G39" i="1"/>
  <c r="U76" i="1"/>
  <c r="L190" i="1"/>
  <c r="K190" i="1"/>
  <c r="L156" i="1"/>
  <c r="F147" i="1"/>
  <c r="F186" i="1"/>
  <c r="Q186" i="1"/>
  <c r="U100" i="1"/>
  <c r="V100" i="1"/>
  <c r="U114" i="1"/>
  <c r="V114" i="1"/>
  <c r="L65" i="1"/>
  <c r="L72" i="1"/>
  <c r="G18" i="1"/>
  <c r="L33" i="1"/>
  <c r="G47" i="1"/>
  <c r="F204" i="1"/>
  <c r="U125" i="1"/>
  <c r="K89" i="1"/>
  <c r="G28" i="1"/>
  <c r="G107" i="1"/>
  <c r="V39" i="1"/>
  <c r="V38" i="1"/>
  <c r="L29" i="1"/>
  <c r="L188" i="1"/>
  <c r="K188" i="1"/>
  <c r="F182" i="1"/>
  <c r="Q168" i="1"/>
  <c r="F144" i="1"/>
  <c r="G202" i="1"/>
  <c r="K148" i="1"/>
  <c r="K186" i="1"/>
  <c r="F100" i="1"/>
  <c r="G100" i="1"/>
  <c r="K176" i="1"/>
  <c r="Q172" i="1"/>
  <c r="Q129" i="1"/>
  <c r="P114" i="1"/>
  <c r="Q171" i="1"/>
  <c r="U146" i="1"/>
  <c r="P120" i="1"/>
  <c r="L160" i="1"/>
  <c r="F200" i="1"/>
  <c r="P132" i="1"/>
  <c r="F72" i="1"/>
  <c r="U139" i="1"/>
  <c r="V68" i="1"/>
  <c r="P59" i="1"/>
  <c r="K77" i="1"/>
  <c r="G189" i="1"/>
  <c r="P73" i="1"/>
  <c r="U87" i="1"/>
  <c r="F41" i="1"/>
  <c r="Q18" i="1"/>
  <c r="L158" i="1"/>
  <c r="Q62" i="1"/>
  <c r="Q16" i="1"/>
  <c r="V126" i="1"/>
  <c r="G35" i="1"/>
  <c r="Q122" i="1"/>
  <c r="L45" i="1"/>
  <c r="K19" i="1"/>
  <c r="K107" i="1"/>
  <c r="Q71" i="1"/>
  <c r="Q113" i="1"/>
  <c r="Q50" i="1"/>
  <c r="Q135" i="1"/>
  <c r="Q118" i="1"/>
  <c r="U98" i="1"/>
  <c r="U30" i="1"/>
  <c r="L16" i="1"/>
  <c r="Q35" i="1"/>
  <c r="K73" i="1"/>
  <c r="K130" i="1"/>
  <c r="G198" i="1"/>
  <c r="F198" i="1"/>
  <c r="L196" i="1"/>
  <c r="F43" i="1"/>
  <c r="G43" i="1"/>
  <c r="L79" i="1"/>
  <c r="V29" i="1"/>
  <c r="U29" i="1"/>
  <c r="F69" i="1"/>
  <c r="U33" i="1"/>
  <c r="L24" i="1"/>
  <c r="K147" i="1"/>
  <c r="G31" i="1"/>
  <c r="P45" i="1"/>
  <c r="F170" i="1"/>
  <c r="F119" i="1"/>
  <c r="Q130" i="1"/>
  <c r="L95" i="1"/>
  <c r="F85" i="1"/>
  <c r="G160" i="1"/>
  <c r="L46" i="1"/>
  <c r="G24" i="1"/>
  <c r="G118" i="1"/>
  <c r="G101" i="1"/>
  <c r="Q58" i="1"/>
  <c r="G188" i="1"/>
  <c r="L192" i="1"/>
  <c r="Q198" i="1"/>
  <c r="Q176" i="1"/>
  <c r="G92" i="1"/>
  <c r="F92" i="1"/>
  <c r="V112" i="1"/>
  <c r="Q139" i="1"/>
  <c r="G59" i="1"/>
  <c r="P23" i="1"/>
  <c r="K87" i="1"/>
  <c r="G158" i="1"/>
  <c r="K40" i="1"/>
  <c r="U122" i="1"/>
  <c r="G25" i="1"/>
  <c r="V71" i="1"/>
  <c r="L135" i="1"/>
  <c r="K118" i="1"/>
  <c r="Q93" i="1"/>
  <c r="V188" i="1"/>
  <c r="U170" i="1"/>
  <c r="P182" i="1"/>
  <c r="F201" i="1"/>
  <c r="V140" i="1"/>
  <c r="G176" i="1"/>
  <c r="P153" i="1"/>
  <c r="Q112" i="1"/>
  <c r="P112" i="1"/>
  <c r="V85" i="1"/>
  <c r="U85" i="1"/>
  <c r="U75" i="1"/>
  <c r="P105" i="1"/>
  <c r="L86" i="1"/>
  <c r="P160" i="1"/>
  <c r="K132" i="1"/>
  <c r="G110" i="1"/>
  <c r="L183" i="1"/>
  <c r="V16" i="1"/>
  <c r="F58" i="1"/>
  <c r="U20" i="1"/>
  <c r="Q98" i="1"/>
  <c r="K17" i="1"/>
  <c r="Q87" i="1"/>
  <c r="F32" i="1"/>
  <c r="P47" i="1"/>
  <c r="K164" i="1"/>
  <c r="L150" i="1"/>
  <c r="G62" i="1"/>
  <c r="G16" i="1"/>
  <c r="L125" i="1"/>
  <c r="F17" i="1"/>
  <c r="G122" i="1"/>
  <c r="P89" i="1"/>
  <c r="L83" i="1"/>
  <c r="L64" i="1"/>
  <c r="V13" i="1"/>
  <c r="Q107" i="1"/>
  <c r="F44" i="1"/>
  <c r="G50" i="1"/>
  <c r="F135" i="1"/>
  <c r="L39" i="1"/>
  <c r="V118" i="1"/>
  <c r="Q65" i="1"/>
  <c r="P17" i="1"/>
  <c r="U10" i="1"/>
  <c r="K28" i="1"/>
  <c r="K108" i="1"/>
  <c r="G192" i="1"/>
  <c r="F192" i="1"/>
  <c r="K128" i="1"/>
  <c r="L128" i="1"/>
  <c r="Q200" i="1"/>
  <c r="V176" i="1"/>
  <c r="U116" i="1"/>
  <c r="G132" i="1"/>
  <c r="V144" i="1"/>
  <c r="V91" i="1"/>
  <c r="V135" i="1"/>
  <c r="K170" i="1"/>
  <c r="L170" i="1"/>
  <c r="G126" i="1"/>
  <c r="G129" i="1"/>
  <c r="G97" i="1"/>
  <c r="F97" i="1"/>
  <c r="L63" i="1"/>
  <c r="V56" i="1"/>
  <c r="V14" i="1"/>
  <c r="P189" i="1"/>
  <c r="V62" i="1"/>
  <c r="L76" i="1"/>
  <c r="F133" i="1"/>
  <c r="V50" i="1"/>
  <c r="P102" i="1"/>
  <c r="L165" i="1"/>
  <c r="G138" i="1"/>
  <c r="V74" i="1"/>
  <c r="U74" i="1"/>
  <c r="Q51" i="1"/>
  <c r="Q77" i="1"/>
  <c r="Q32" i="1"/>
  <c r="V44" i="1"/>
  <c r="F23" i="1"/>
  <c r="F93" i="1"/>
  <c r="G123" i="1"/>
  <c r="F150" i="1"/>
  <c r="V206" i="1"/>
  <c r="G180" i="1"/>
  <c r="F180" i="1"/>
  <c r="V152" i="1"/>
  <c r="G152" i="1"/>
  <c r="U166" i="1"/>
  <c r="Q192" i="1"/>
  <c r="F194" i="1"/>
  <c r="P194" i="1"/>
  <c r="Q184" i="1"/>
  <c r="L202" i="1"/>
  <c r="P164" i="1"/>
  <c r="L126" i="1"/>
  <c r="K126" i="1"/>
  <c r="F156" i="1"/>
  <c r="F171" i="1"/>
  <c r="G128" i="1"/>
  <c r="F128" i="1"/>
  <c r="V174" i="1"/>
  <c r="G153" i="1"/>
  <c r="F74" i="1"/>
  <c r="G74" i="1"/>
  <c r="Q178" i="1"/>
  <c r="K112" i="1"/>
  <c r="V95" i="1"/>
  <c r="U95" i="1"/>
  <c r="G146" i="1"/>
  <c r="P106" i="1"/>
  <c r="V196" i="1"/>
  <c r="K91" i="1"/>
  <c r="U57" i="1"/>
  <c r="F103" i="1"/>
  <c r="V200" i="1"/>
  <c r="V12" i="1"/>
  <c r="P44" i="1"/>
  <c r="F12" i="1"/>
  <c r="G12" i="1"/>
  <c r="K10" i="1"/>
  <c r="V53" i="1"/>
  <c r="U128" i="1"/>
  <c r="K93" i="1"/>
  <c r="L80" i="1"/>
  <c r="G68" i="1"/>
  <c r="P82" i="1"/>
  <c r="U25" i="1"/>
  <c r="V25" i="1"/>
  <c r="P158" i="1"/>
  <c r="V52" i="1"/>
  <c r="Q34" i="1"/>
  <c r="L23" i="1"/>
  <c r="V21" i="1"/>
  <c r="P183" i="1"/>
  <c r="F76" i="1"/>
  <c r="Q133" i="1"/>
  <c r="F38" i="1"/>
  <c r="K111" i="1"/>
  <c r="G84" i="1"/>
  <c r="G82" i="1"/>
  <c r="F73" i="1"/>
  <c r="F13" i="1"/>
  <c r="V113" i="1"/>
  <c r="G19" i="1"/>
  <c r="V102" i="1"/>
  <c r="L27" i="1"/>
  <c r="U111" i="1"/>
  <c r="L189" i="1"/>
  <c r="Q41" i="1"/>
  <c r="Q21" i="1"/>
  <c r="L172" i="1"/>
  <c r="K172" i="1"/>
  <c r="L174" i="1"/>
  <c r="Q99" i="1"/>
  <c r="P99" i="1"/>
  <c r="F67" i="1"/>
  <c r="U106" i="1"/>
  <c r="K101" i="1"/>
  <c r="U41" i="1"/>
  <c r="V180" i="1"/>
  <c r="U180" i="1"/>
  <c r="K154" i="1"/>
  <c r="L154" i="1"/>
  <c r="G184" i="1"/>
  <c r="F184" i="1"/>
  <c r="L140" i="1"/>
  <c r="U78" i="1"/>
  <c r="V78" i="1"/>
  <c r="U186" i="1"/>
  <c r="L138" i="1"/>
  <c r="Q104" i="1"/>
  <c r="K68" i="1"/>
  <c r="V93" i="1"/>
  <c r="F91" i="1"/>
  <c r="L123" i="1"/>
  <c r="P20" i="1"/>
  <c r="G168" i="1"/>
  <c r="F168" i="1"/>
  <c r="P201" i="1"/>
  <c r="F164" i="1"/>
  <c r="Q128" i="1"/>
  <c r="P128" i="1"/>
  <c r="V103" i="1"/>
  <c r="G178" i="1"/>
  <c r="L97" i="1"/>
  <c r="Q146" i="1"/>
  <c r="Q110" i="1"/>
  <c r="U120" i="1"/>
  <c r="V189" i="1"/>
  <c r="V80" i="1"/>
  <c r="P83" i="1"/>
  <c r="V204" i="1"/>
  <c r="U183" i="1"/>
  <c r="Q204" i="1"/>
  <c r="V83" i="1"/>
  <c r="Q38" i="1"/>
  <c r="G113" i="1"/>
  <c r="G30" i="1"/>
  <c r="L122" i="1"/>
  <c r="F206" i="1"/>
  <c r="L152" i="1"/>
  <c r="K152" i="1"/>
  <c r="V159" i="1"/>
  <c r="U159" i="1"/>
  <c r="V165" i="1"/>
  <c r="L184" i="1"/>
  <c r="P202" i="1"/>
  <c r="Q196" i="1"/>
  <c r="Q154" i="1"/>
  <c r="F174" i="1"/>
  <c r="V153" i="1"/>
  <c r="V101" i="1"/>
  <c r="V67" i="1"/>
  <c r="U67" i="1"/>
  <c r="F108" i="1"/>
  <c r="U178" i="1"/>
  <c r="Q108" i="1"/>
  <c r="L146" i="1"/>
  <c r="L168" i="1"/>
  <c r="F139" i="1"/>
  <c r="Q150" i="1"/>
  <c r="F116" i="1"/>
  <c r="G86" i="1"/>
  <c r="U9" i="1"/>
  <c r="V9" i="1"/>
  <c r="Q11" i="1"/>
  <c r="U201" i="1"/>
  <c r="Q39" i="1"/>
  <c r="L82" i="1"/>
  <c r="G10" i="1"/>
  <c r="K51" i="1"/>
  <c r="P80" i="1"/>
  <c r="K58" i="1"/>
  <c r="P81" i="1"/>
  <c r="P25" i="1"/>
  <c r="K31" i="1"/>
  <c r="K52" i="1"/>
  <c r="V11" i="1"/>
  <c r="F21" i="1"/>
  <c r="K30" i="1"/>
  <c r="G183" i="1"/>
  <c r="F46" i="1"/>
  <c r="V133" i="1"/>
  <c r="L204" i="1"/>
  <c r="L41" i="1"/>
  <c r="G98" i="1"/>
  <c r="K110" i="1"/>
  <c r="U82" i="1"/>
  <c r="G34" i="1"/>
  <c r="L201" i="1"/>
  <c r="K71" i="1"/>
  <c r="F162" i="1"/>
  <c r="L113" i="1"/>
  <c r="U51" i="1"/>
  <c r="G102" i="1"/>
  <c r="V123" i="1"/>
  <c r="K106" i="1"/>
  <c r="U58" i="1"/>
  <c r="G33" i="1"/>
  <c r="V17" i="1"/>
  <c r="L44" i="1"/>
</calcChain>
</file>

<file path=xl/sharedStrings.xml><?xml version="1.0" encoding="utf-8"?>
<sst xmlns="http://schemas.openxmlformats.org/spreadsheetml/2006/main" count="46" uniqueCount="15">
  <si>
    <t>Условия приобретения, перечень оборудования, участвующий в рекламной акции «Ночь скидок в А1»</t>
  </si>
  <si>
    <t>Номенклатура  товара</t>
  </si>
  <si>
    <t>Модель</t>
  </si>
  <si>
    <t xml:space="preserve">Условия приобретения </t>
  </si>
  <si>
    <t>Цена со скидкой по промокоду А1 для всех</t>
  </si>
  <si>
    <t>рассрочка 6 месяцев</t>
  </si>
  <si>
    <t>рассрочка 11 месяцев</t>
  </si>
  <si>
    <t>рассрочка 24 месяца</t>
  </si>
  <si>
    <t>формула</t>
  </si>
  <si>
    <t>Цена до акции, руб.коп. (с НДС)</t>
  </si>
  <si>
    <t>Цена по акции, руб.коп. (с НДС)</t>
  </si>
  <si>
    <t>Скидка по акции, руб.коп. (с НДС)</t>
  </si>
  <si>
    <t>Скидка, %</t>
  </si>
  <si>
    <t>ежемесяч-ный платеж в рассрочку по акции руб.коп. (с НДС)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</si>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</sst>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;\-##,#00.00;;\ @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2" fontId="2" fillId="2" borderId="0" xfId="0" applyNumberFormat="1" applyFont="1" applyFill="1" applyAlignment="1">
      <alignment horizontal="left" vertical="center"/>
    </xf>
    <xf numFmtId="2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2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2" fontId="3" fillId="2" borderId="2" xfId="0" applyNumberFormat="1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165" fontId="4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_el/Desktop/&#1053;&#1086;&#1095;&#1100;%20&#1089;&#1082;&#1080;&#1076;&#1086;&#1082;/&#1055;&#1088;&#1072;&#1074;&#1080;&#1083;&#1072;/&#1048;&#1058;&#1054;&#1043;/&#1058;&#1072;&#1073;&#1083;&#1080;&#1094;&#1072;%201%202_21.11.2025_NEW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 Приложения 1"/>
      <sheetName val="Таблица 1 Приложения_2"/>
      <sheetName val="только промо"/>
      <sheetName val="ПМ_Наташа"/>
    </sheetNames>
    <sheetDataSet>
      <sheetData sheetId="0">
        <row r="13">
          <cell r="D13">
            <v>14</v>
          </cell>
          <cell r="H13">
            <v>15</v>
          </cell>
          <cell r="M13">
            <v>16</v>
          </cell>
          <cell r="R13">
            <v>17</v>
          </cell>
        </row>
      </sheetData>
      <sheetData sheetId="1"/>
      <sheetData sheetId="2">
        <row r="4">
          <cell r="C4" t="str">
            <v>Аксессуар</v>
          </cell>
          <cell r="E4">
            <v>1026385</v>
          </cell>
          <cell r="F4" t="str">
            <v>Бумага Xiaomi Mi Portable Photo Printer</v>
          </cell>
          <cell r="G4">
            <v>39</v>
          </cell>
          <cell r="H4">
            <v>29</v>
          </cell>
          <cell r="I4">
            <v>28.92</v>
          </cell>
          <cell r="J4">
            <v>4.82</v>
          </cell>
          <cell r="K4">
            <v>28.93</v>
          </cell>
          <cell r="L4">
            <v>2.63</v>
          </cell>
          <cell r="M4">
            <v>38.880000000000003</v>
          </cell>
          <cell r="N4">
            <v>1.62</v>
          </cell>
        </row>
        <row r="5">
          <cell r="C5" t="str">
            <v>Часы</v>
          </cell>
          <cell r="E5">
            <v>1026082</v>
          </cell>
          <cell r="F5" t="str">
            <v>Huawei Watch 5 SOC-AL00 42 стал</v>
          </cell>
          <cell r="G5">
            <v>1649</v>
          </cell>
          <cell r="H5">
            <v>949</v>
          </cell>
          <cell r="I5">
            <v>999</v>
          </cell>
          <cell r="J5">
            <v>166.5</v>
          </cell>
          <cell r="K5">
            <v>1098.9000000000001</v>
          </cell>
          <cell r="L5">
            <v>99.9</v>
          </cell>
          <cell r="M5">
            <v>1198.56</v>
          </cell>
          <cell r="N5">
            <v>49.94</v>
          </cell>
        </row>
        <row r="6">
          <cell r="C6" t="str">
            <v>Часы</v>
          </cell>
          <cell r="E6">
            <v>1026084</v>
          </cell>
          <cell r="F6" t="str">
            <v>Huawei Watch 5 SOC-AL00 42 пес</v>
          </cell>
          <cell r="G6">
            <v>1649</v>
          </cell>
          <cell r="H6">
            <v>949</v>
          </cell>
          <cell r="I6">
            <v>999</v>
          </cell>
          <cell r="J6">
            <v>166.5</v>
          </cell>
          <cell r="K6">
            <v>1098.9000000000001</v>
          </cell>
          <cell r="L6">
            <v>99.9</v>
          </cell>
          <cell r="M6">
            <v>1198.56</v>
          </cell>
          <cell r="N6">
            <v>49.94</v>
          </cell>
        </row>
        <row r="7">
          <cell r="C7" t="str">
            <v>Часы</v>
          </cell>
          <cell r="E7">
            <v>1026076</v>
          </cell>
          <cell r="F7" t="str">
            <v>Huawei Watch 5 RTS-AL00 46 тит</v>
          </cell>
          <cell r="G7">
            <v>1649</v>
          </cell>
          <cell r="H7">
            <v>949</v>
          </cell>
          <cell r="I7">
            <v>999</v>
          </cell>
          <cell r="J7">
            <v>166.5</v>
          </cell>
          <cell r="K7">
            <v>1098.9000000000001</v>
          </cell>
          <cell r="L7">
            <v>99.9</v>
          </cell>
          <cell r="M7">
            <v>1198.56</v>
          </cell>
          <cell r="N7">
            <v>49.94</v>
          </cell>
        </row>
        <row r="8">
          <cell r="C8" t="str">
            <v>Часы</v>
          </cell>
          <cell r="E8">
            <v>1026078</v>
          </cell>
          <cell r="F8" t="str">
            <v>Huawei Watch 5 RTS-AL00 46 фиол</v>
          </cell>
          <cell r="G8">
            <v>1649</v>
          </cell>
          <cell r="H8">
            <v>949</v>
          </cell>
          <cell r="I8">
            <v>999</v>
          </cell>
          <cell r="J8">
            <v>166.5</v>
          </cell>
          <cell r="K8">
            <v>1098.9000000000001</v>
          </cell>
          <cell r="L8">
            <v>99.9</v>
          </cell>
          <cell r="M8">
            <v>1198.56</v>
          </cell>
          <cell r="N8">
            <v>49.94</v>
          </cell>
        </row>
        <row r="9">
          <cell r="C9" t="str">
            <v>Часы</v>
          </cell>
          <cell r="E9">
            <v>1026080</v>
          </cell>
          <cell r="F9" t="str">
            <v>Huawei Watch 5 RTS-AL00 46 тит рем</v>
          </cell>
          <cell r="G9">
            <v>2419</v>
          </cell>
          <cell r="H9">
            <v>1599</v>
          </cell>
          <cell r="I9">
            <v>1698.96</v>
          </cell>
          <cell r="J9">
            <v>283.16000000000003</v>
          </cell>
          <cell r="K9">
            <v>1798.9399999999998</v>
          </cell>
          <cell r="L9">
            <v>163.54</v>
          </cell>
          <cell r="M9">
            <v>1998.96</v>
          </cell>
          <cell r="N9">
            <v>83.29</v>
          </cell>
        </row>
        <row r="10">
          <cell r="C10" t="str">
            <v>Аксессуар</v>
          </cell>
          <cell r="E10">
            <v>1022566</v>
          </cell>
          <cell r="F10" t="str">
            <v>БП Наушники Huawei FreeBuds 6i бел</v>
          </cell>
          <cell r="G10">
            <v>269</v>
          </cell>
          <cell r="H10">
            <v>149</v>
          </cell>
          <cell r="I10">
            <v>148.97999999999999</v>
          </cell>
          <cell r="J10">
            <v>24.83</v>
          </cell>
          <cell r="K10">
            <v>148.94</v>
          </cell>
          <cell r="L10">
            <v>13.54</v>
          </cell>
          <cell r="M10">
            <v>148.80000000000001</v>
          </cell>
          <cell r="N10">
            <v>6.2</v>
          </cell>
        </row>
        <row r="11">
          <cell r="C11" t="str">
            <v>Аксессуар</v>
          </cell>
          <cell r="E11">
            <v>1022568</v>
          </cell>
          <cell r="F11" t="str">
            <v>БП Наушники Huawei FreeBuds 6i фиол</v>
          </cell>
          <cell r="G11">
            <v>269</v>
          </cell>
          <cell r="H11">
            <v>149</v>
          </cell>
          <cell r="I11">
            <v>148.97999999999999</v>
          </cell>
          <cell r="J11">
            <v>24.83</v>
          </cell>
          <cell r="K11">
            <v>148.94</v>
          </cell>
          <cell r="L11">
            <v>13.54</v>
          </cell>
          <cell r="M11">
            <v>148.80000000000001</v>
          </cell>
          <cell r="N11">
            <v>6.2</v>
          </cell>
        </row>
        <row r="12">
          <cell r="C12" t="str">
            <v>Аксессуар</v>
          </cell>
          <cell r="E12">
            <v>1022570</v>
          </cell>
          <cell r="F12" t="str">
            <v>БП Наушники Huawei FreeBuds 6i черн</v>
          </cell>
          <cell r="G12">
            <v>269</v>
          </cell>
          <cell r="H12">
            <v>149</v>
          </cell>
          <cell r="I12">
            <v>148.97999999999999</v>
          </cell>
          <cell r="J12">
            <v>24.83</v>
          </cell>
          <cell r="K12">
            <v>148.94</v>
          </cell>
          <cell r="L12">
            <v>13.54</v>
          </cell>
          <cell r="M12">
            <v>148.80000000000001</v>
          </cell>
          <cell r="N12">
            <v>6.2</v>
          </cell>
        </row>
        <row r="13">
          <cell r="C13" t="str">
            <v>Часы</v>
          </cell>
          <cell r="E13">
            <v>1023114</v>
          </cell>
          <cell r="F13" t="str">
            <v>Huawei Watch GT5 JNA-B19 41 зол мил</v>
          </cell>
          <cell r="G13">
            <v>929</v>
          </cell>
          <cell r="H13">
            <v>499</v>
          </cell>
          <cell r="I13">
            <v>498.96</v>
          </cell>
          <cell r="J13">
            <v>83.16</v>
          </cell>
          <cell r="K13">
            <v>548.9</v>
          </cell>
          <cell r="L13">
            <v>49.9</v>
          </cell>
          <cell r="M13">
            <v>598.79999999999995</v>
          </cell>
          <cell r="N13">
            <v>24.95</v>
          </cell>
        </row>
        <row r="14">
          <cell r="C14" t="str">
            <v>Часы</v>
          </cell>
          <cell r="E14">
            <v>1023123</v>
          </cell>
          <cell r="F14" t="str">
            <v>Huawei Watch GT5 Pro VLI-B29 46 ч фтр</v>
          </cell>
          <cell r="G14">
            <v>1099</v>
          </cell>
          <cell r="H14">
            <v>649</v>
          </cell>
          <cell r="I14">
            <v>678.96</v>
          </cell>
          <cell r="J14">
            <v>113.16</v>
          </cell>
          <cell r="K14">
            <v>698.93999999999994</v>
          </cell>
          <cell r="L14">
            <v>63.54</v>
          </cell>
          <cell r="M14">
            <v>798.96</v>
          </cell>
          <cell r="N14">
            <v>33.29</v>
          </cell>
        </row>
        <row r="15">
          <cell r="C15" t="str">
            <v>Ноутбук</v>
          </cell>
          <cell r="E15">
            <v>1023731</v>
          </cell>
          <cell r="F15" t="str">
            <v>LT Honor Art 14 U7 32/1TB зел</v>
          </cell>
          <cell r="G15">
            <v>8050</v>
          </cell>
          <cell r="H15">
            <v>5199</v>
          </cell>
          <cell r="I15">
            <v>5199</v>
          </cell>
          <cell r="J15">
            <v>866.5</v>
          </cell>
          <cell r="K15">
            <v>5398.91</v>
          </cell>
          <cell r="L15">
            <v>490.81</v>
          </cell>
          <cell r="M15">
            <v>5498.88</v>
          </cell>
          <cell r="N15">
            <v>229.12</v>
          </cell>
        </row>
        <row r="16">
          <cell r="C16" t="str">
            <v>Ноутбук</v>
          </cell>
          <cell r="E16">
            <v>1023734</v>
          </cell>
          <cell r="F16" t="str">
            <v>LT Honor Art 14 U7 32/1TB бел</v>
          </cell>
          <cell r="G16">
            <v>8050</v>
          </cell>
          <cell r="H16">
            <v>5199</v>
          </cell>
          <cell r="I16">
            <v>5199</v>
          </cell>
          <cell r="J16">
            <v>866.5</v>
          </cell>
          <cell r="K16">
            <v>5398.91</v>
          </cell>
          <cell r="L16">
            <v>490.81</v>
          </cell>
          <cell r="M16">
            <v>5498.88</v>
          </cell>
          <cell r="N16">
            <v>229.12</v>
          </cell>
        </row>
        <row r="17">
          <cell r="C17" t="str">
            <v>Ноутбук</v>
          </cell>
          <cell r="E17">
            <v>1023736</v>
          </cell>
          <cell r="F17" t="str">
            <v>LT Honor Art 14 U5 32/1TB зел</v>
          </cell>
          <cell r="G17">
            <v>6268</v>
          </cell>
          <cell r="H17">
            <v>4699</v>
          </cell>
          <cell r="I17">
            <v>4698.96</v>
          </cell>
          <cell r="J17">
            <v>783.16</v>
          </cell>
          <cell r="K17">
            <v>4698.9800000000005</v>
          </cell>
          <cell r="L17">
            <v>427.18</v>
          </cell>
          <cell r="M17">
            <v>4998.72</v>
          </cell>
          <cell r="N17">
            <v>208.28</v>
          </cell>
        </row>
        <row r="18">
          <cell r="C18" t="str">
            <v>Ноутбук</v>
          </cell>
          <cell r="E18">
            <v>1025188</v>
          </cell>
          <cell r="F18" t="str">
            <v>LT Honor X16 i5 16/1TB BRG-561 сер</v>
          </cell>
          <cell r="G18">
            <v>4364</v>
          </cell>
          <cell r="H18">
            <v>2199</v>
          </cell>
          <cell r="I18">
            <v>2199</v>
          </cell>
          <cell r="J18">
            <v>366.5</v>
          </cell>
          <cell r="K18">
            <v>2398.9900000000002</v>
          </cell>
          <cell r="L18">
            <v>218.09</v>
          </cell>
          <cell r="M18">
            <v>2398.8000000000002</v>
          </cell>
          <cell r="N18">
            <v>99.95</v>
          </cell>
        </row>
        <row r="19">
          <cell r="C19" t="str">
            <v>Ноутбук</v>
          </cell>
          <cell r="E19">
            <v>1025198</v>
          </cell>
          <cell r="F19" t="str">
            <v>LT Honor X16 i5 16/1TB BRG-561 б/ОС</v>
          </cell>
          <cell r="G19">
            <v>3973</v>
          </cell>
          <cell r="H19">
            <v>1899</v>
          </cell>
          <cell r="I19">
            <v>1899</v>
          </cell>
          <cell r="J19">
            <v>316.5</v>
          </cell>
          <cell r="K19">
            <v>2098.91</v>
          </cell>
          <cell r="L19">
            <v>190.81</v>
          </cell>
          <cell r="M19">
            <v>2098.56</v>
          </cell>
          <cell r="N19">
            <v>87.44</v>
          </cell>
        </row>
        <row r="20">
          <cell r="C20" t="str">
            <v>Ноутбук</v>
          </cell>
          <cell r="E20">
            <v>1025248</v>
          </cell>
          <cell r="F20" t="str">
            <v>LT Honor X14 i5 16/1TB FRG-X б/ОС</v>
          </cell>
          <cell r="G20">
            <v>3464</v>
          </cell>
          <cell r="H20">
            <v>2099</v>
          </cell>
          <cell r="I20">
            <v>2098.92</v>
          </cell>
          <cell r="J20">
            <v>349.82</v>
          </cell>
          <cell r="K20">
            <v>2198.9</v>
          </cell>
          <cell r="L20">
            <v>199.9</v>
          </cell>
          <cell r="M20">
            <v>2198.88</v>
          </cell>
          <cell r="N20">
            <v>91.62</v>
          </cell>
        </row>
        <row r="21">
          <cell r="C21" t="str">
            <v>Ноутбук</v>
          </cell>
          <cell r="E21">
            <v>1024597</v>
          </cell>
          <cell r="F21" t="str">
            <v>LT Huawei XPro U7 24 16/1TB VGHH-X чр</v>
          </cell>
          <cell r="G21">
            <v>6819</v>
          </cell>
          <cell r="H21">
            <v>3999</v>
          </cell>
          <cell r="I21">
            <v>3999</v>
          </cell>
          <cell r="J21">
            <v>666.5</v>
          </cell>
          <cell r="K21">
            <v>4398.8999999999996</v>
          </cell>
          <cell r="L21">
            <v>399.9</v>
          </cell>
          <cell r="M21">
            <v>4898.88</v>
          </cell>
          <cell r="N21">
            <v>204.12</v>
          </cell>
        </row>
        <row r="22">
          <cell r="C22" t="str">
            <v>Ноутбук</v>
          </cell>
          <cell r="E22">
            <v>1024599</v>
          </cell>
          <cell r="F22" t="str">
            <v>LT Huawei XPro U7 24 16/1TB VGHH-X б</v>
          </cell>
          <cell r="G22">
            <v>6819</v>
          </cell>
          <cell r="H22">
            <v>3999</v>
          </cell>
          <cell r="I22">
            <v>3999</v>
          </cell>
          <cell r="J22">
            <v>666.5</v>
          </cell>
          <cell r="K22">
            <v>4398.8999999999996</v>
          </cell>
          <cell r="L22">
            <v>399.9</v>
          </cell>
          <cell r="M22">
            <v>4898.88</v>
          </cell>
          <cell r="N22">
            <v>204.12</v>
          </cell>
        </row>
        <row r="23">
          <cell r="C23" t="str">
            <v>Смартфон / планшет</v>
          </cell>
          <cell r="E23">
            <v>1022560</v>
          </cell>
          <cell r="F23" t="str">
            <v>Huawei MatePad 11.5 S 8/256 клав сер</v>
          </cell>
          <cell r="G23">
            <v>2554</v>
          </cell>
          <cell r="H23">
            <v>1199</v>
          </cell>
          <cell r="I23">
            <v>1198.92</v>
          </cell>
          <cell r="J23">
            <v>199.82</v>
          </cell>
          <cell r="K23">
            <v>1199</v>
          </cell>
          <cell r="L23">
            <v>109</v>
          </cell>
          <cell r="M23">
            <v>1398.72</v>
          </cell>
          <cell r="N23">
            <v>58.28</v>
          </cell>
        </row>
        <row r="24">
          <cell r="C24" t="str">
            <v>Смартфон / планшет</v>
          </cell>
          <cell r="E24">
            <v>1024419</v>
          </cell>
          <cell r="F24" t="str">
            <v>Redmi Pad Pro 8/256 син</v>
          </cell>
          <cell r="G24">
            <v>2293</v>
          </cell>
          <cell r="H24">
            <v>899</v>
          </cell>
          <cell r="I24">
            <v>898.98</v>
          </cell>
          <cell r="J24">
            <v>149.83000000000001</v>
          </cell>
          <cell r="K24">
            <v>898.92</v>
          </cell>
          <cell r="L24">
            <v>81.72</v>
          </cell>
          <cell r="M24">
            <v>998.87999999999988</v>
          </cell>
          <cell r="N24">
            <v>41.62</v>
          </cell>
        </row>
        <row r="25">
          <cell r="C25" t="str">
            <v>Смартфон / планшет</v>
          </cell>
          <cell r="E25">
            <v>1024425</v>
          </cell>
          <cell r="F25" t="str">
            <v>Redmi Pad Pro 8/256 сер</v>
          </cell>
          <cell r="G25">
            <v>2293</v>
          </cell>
          <cell r="H25">
            <v>899</v>
          </cell>
          <cell r="I25">
            <v>898.98</v>
          </cell>
          <cell r="J25">
            <v>149.83000000000001</v>
          </cell>
          <cell r="K25">
            <v>898.92</v>
          </cell>
          <cell r="L25">
            <v>81.72</v>
          </cell>
          <cell r="M25">
            <v>998.87999999999988</v>
          </cell>
          <cell r="N25">
            <v>41.62</v>
          </cell>
        </row>
        <row r="26">
          <cell r="C26" t="str">
            <v>Смартфон / планшет</v>
          </cell>
          <cell r="E26">
            <v>1025982</v>
          </cell>
          <cell r="F26" t="str">
            <v>Планшет Samsung X626 8/128 сер</v>
          </cell>
          <cell r="G26">
            <v>4726</v>
          </cell>
          <cell r="H26">
            <v>1999</v>
          </cell>
          <cell r="I26">
            <v>1998.96</v>
          </cell>
          <cell r="J26">
            <v>333.16</v>
          </cell>
          <cell r="K26">
            <v>1998.92</v>
          </cell>
          <cell r="L26">
            <v>181.72</v>
          </cell>
          <cell r="M26">
            <v>1998.96</v>
          </cell>
          <cell r="N26">
            <v>83.29</v>
          </cell>
        </row>
        <row r="27">
          <cell r="C27" t="str">
            <v>Умные девайсы</v>
          </cell>
          <cell r="E27">
            <v>1027367</v>
          </cell>
          <cell r="F27" t="str">
            <v>ТВ iFFalcon 32 IFF32S55 S5</v>
          </cell>
          <cell r="G27">
            <v>590</v>
          </cell>
          <cell r="H27">
            <v>499</v>
          </cell>
          <cell r="I27">
            <v>508.98</v>
          </cell>
          <cell r="J27">
            <v>84.83</v>
          </cell>
          <cell r="K27">
            <v>528.88</v>
          </cell>
          <cell r="L27">
            <v>48.08</v>
          </cell>
          <cell r="M27" t="str">
            <v/>
          </cell>
          <cell r="N27" t="str">
            <v/>
          </cell>
        </row>
        <row r="28">
          <cell r="C28" t="str">
            <v>Умные девайсы</v>
          </cell>
          <cell r="E28">
            <v>1026746</v>
          </cell>
          <cell r="F28" t="str">
            <v>TB Blaupunkt 50UBG5500T</v>
          </cell>
          <cell r="G28">
            <v>1229</v>
          </cell>
          <cell r="H28">
            <v>829</v>
          </cell>
          <cell r="I28">
            <v>858.96</v>
          </cell>
          <cell r="J28">
            <v>143.16</v>
          </cell>
          <cell r="K28">
            <v>898.92</v>
          </cell>
          <cell r="L28">
            <v>81.72</v>
          </cell>
          <cell r="M28">
            <v>998.87999999999988</v>
          </cell>
          <cell r="N28">
            <v>41.62</v>
          </cell>
        </row>
        <row r="29">
          <cell r="C29" t="str">
            <v>Умные девайсы</v>
          </cell>
          <cell r="E29">
            <v>1022974</v>
          </cell>
          <cell r="F29" t="str">
            <v>Пылесос Xiaomi Robot Vacuum S20+ бел</v>
          </cell>
          <cell r="G29">
            <v>1229</v>
          </cell>
          <cell r="H29">
            <v>699</v>
          </cell>
          <cell r="I29">
            <v>699</v>
          </cell>
          <cell r="J29">
            <v>116.5</v>
          </cell>
          <cell r="K29">
            <v>698.93999999999994</v>
          </cell>
          <cell r="L29">
            <v>63.54</v>
          </cell>
          <cell r="M29">
            <v>748.8</v>
          </cell>
          <cell r="N29">
            <v>31.2</v>
          </cell>
        </row>
        <row r="30">
          <cell r="C30" t="str">
            <v>Умные девайсы</v>
          </cell>
          <cell r="E30">
            <v>1025919</v>
          </cell>
          <cell r="F30" t="str">
            <v>Пылесос Trouver Vacuum K30</v>
          </cell>
          <cell r="G30">
            <v>947.1</v>
          </cell>
          <cell r="H30">
            <v>847</v>
          </cell>
          <cell r="I30">
            <v>846.96</v>
          </cell>
          <cell r="J30">
            <v>141.16</v>
          </cell>
          <cell r="K30">
            <v>847</v>
          </cell>
          <cell r="L30">
            <v>77</v>
          </cell>
          <cell r="M30">
            <v>856.80000000000007</v>
          </cell>
          <cell r="N30">
            <v>35.700000000000003</v>
          </cell>
        </row>
        <row r="31">
          <cell r="C31" t="str">
            <v>Умные девайсы</v>
          </cell>
          <cell r="E31">
            <v>1028365</v>
          </cell>
          <cell r="F31" t="str">
            <v>Электрощетка зуб Trouver ATB13A бел</v>
          </cell>
          <cell r="G31">
            <v>199</v>
          </cell>
          <cell r="H31">
            <v>79</v>
          </cell>
          <cell r="I31">
            <v>78.960000000000008</v>
          </cell>
          <cell r="J31">
            <v>13.16</v>
          </cell>
          <cell r="K31">
            <v>78.97999999999999</v>
          </cell>
          <cell r="L31">
            <v>7.18</v>
          </cell>
          <cell r="M31">
            <v>82.56</v>
          </cell>
          <cell r="N31">
            <v>3.44</v>
          </cell>
        </row>
        <row r="32">
          <cell r="C32" t="str">
            <v>Умные девайсы</v>
          </cell>
          <cell r="E32">
            <v>1028860</v>
          </cell>
          <cell r="F32" t="str">
            <v>Пылесос Dreame R20 Essential</v>
          </cell>
          <cell r="G32">
            <v>1118.8</v>
          </cell>
          <cell r="H32">
            <v>999</v>
          </cell>
          <cell r="I32">
            <v>999</v>
          </cell>
          <cell r="J32">
            <v>166.5</v>
          </cell>
          <cell r="K32">
            <v>998.8</v>
          </cell>
          <cell r="L32">
            <v>90.8</v>
          </cell>
          <cell r="M32">
            <v>998.87999999999988</v>
          </cell>
          <cell r="N32">
            <v>41.62</v>
          </cell>
        </row>
        <row r="33">
          <cell r="C33" t="str">
            <v>Смартфон / планшет</v>
          </cell>
          <cell r="E33">
            <v>1023494</v>
          </cell>
          <cell r="F33" t="str">
            <v>Xiaomi Mix Flip 12/512 фиол</v>
          </cell>
          <cell r="G33">
            <v>7334</v>
          </cell>
          <cell r="H33">
            <v>2199</v>
          </cell>
          <cell r="I33">
            <v>2298.96</v>
          </cell>
          <cell r="J33">
            <v>383.16</v>
          </cell>
          <cell r="K33">
            <v>2398.9900000000002</v>
          </cell>
          <cell r="L33">
            <v>218.09</v>
          </cell>
          <cell r="M33">
            <v>2598.96</v>
          </cell>
          <cell r="N33">
            <v>108.29</v>
          </cell>
        </row>
        <row r="34">
          <cell r="C34" t="str">
            <v>Смартфон / планшет</v>
          </cell>
          <cell r="E34">
            <v>1023496</v>
          </cell>
          <cell r="F34" t="str">
            <v>Xiaomi Mix Flip 12/512 черн</v>
          </cell>
          <cell r="G34">
            <v>7334</v>
          </cell>
          <cell r="H34">
            <v>2199</v>
          </cell>
          <cell r="I34">
            <v>2298.96</v>
          </cell>
          <cell r="J34">
            <v>383.16</v>
          </cell>
          <cell r="K34">
            <v>2398.9900000000002</v>
          </cell>
          <cell r="L34">
            <v>218.09</v>
          </cell>
          <cell r="M34">
            <v>2598.96</v>
          </cell>
          <cell r="N34">
            <v>108.29</v>
          </cell>
        </row>
        <row r="35">
          <cell r="C35" t="str">
            <v>Смартфон / планшет</v>
          </cell>
          <cell r="E35">
            <v>1028713</v>
          </cell>
          <cell r="F35" t="str">
            <v>Redmi Note 14 Pro 12/256 черн</v>
          </cell>
          <cell r="G35">
            <v>1829</v>
          </cell>
          <cell r="H35">
            <v>999</v>
          </cell>
          <cell r="I35">
            <v>1048.98</v>
          </cell>
          <cell r="J35">
            <v>174.83</v>
          </cell>
          <cell r="K35">
            <v>1118.92</v>
          </cell>
          <cell r="L35">
            <v>101.72</v>
          </cell>
          <cell r="M35">
            <v>1198.56</v>
          </cell>
          <cell r="N35">
            <v>49.94</v>
          </cell>
        </row>
        <row r="36">
          <cell r="C36" t="str">
            <v>Смартфон / планшет</v>
          </cell>
          <cell r="E36">
            <v>1028716</v>
          </cell>
          <cell r="F36" t="str">
            <v>Redmi Note 14 Pro 12/256 фиол</v>
          </cell>
          <cell r="G36">
            <v>1829</v>
          </cell>
          <cell r="H36">
            <v>999</v>
          </cell>
          <cell r="I36">
            <v>1048.98</v>
          </cell>
          <cell r="J36">
            <v>174.83</v>
          </cell>
          <cell r="K36">
            <v>1118.92</v>
          </cell>
          <cell r="L36">
            <v>101.72</v>
          </cell>
          <cell r="M36">
            <v>1198.56</v>
          </cell>
          <cell r="N36">
            <v>49.94</v>
          </cell>
        </row>
        <row r="37">
          <cell r="C37" t="str">
            <v>Смартфон / планшет</v>
          </cell>
          <cell r="E37">
            <v>1024832</v>
          </cell>
          <cell r="F37" t="str">
            <v>Samsung SM-S936 12/256 син</v>
          </cell>
          <cell r="G37">
            <v>6813</v>
          </cell>
          <cell r="H37">
            <v>2599</v>
          </cell>
          <cell r="I37">
            <v>2598.96</v>
          </cell>
          <cell r="J37">
            <v>433.16</v>
          </cell>
          <cell r="K37">
            <v>2598.9700000000003</v>
          </cell>
          <cell r="L37">
            <v>236.27</v>
          </cell>
          <cell r="M37">
            <v>2898.96</v>
          </cell>
          <cell r="N37">
            <v>120.79</v>
          </cell>
        </row>
        <row r="38">
          <cell r="C38" t="str">
            <v>Смартфон / планшет</v>
          </cell>
          <cell r="E38">
            <v>1024854</v>
          </cell>
          <cell r="F38" t="str">
            <v>Samsung SM-S936 12/256 голуб</v>
          </cell>
          <cell r="G38">
            <v>6813</v>
          </cell>
          <cell r="H38">
            <v>2599</v>
          </cell>
          <cell r="I38">
            <v>2598.96</v>
          </cell>
          <cell r="J38">
            <v>433.16</v>
          </cell>
          <cell r="K38">
            <v>2598.9700000000003</v>
          </cell>
          <cell r="L38">
            <v>236.27</v>
          </cell>
          <cell r="M38">
            <v>2898.96</v>
          </cell>
          <cell r="N38">
            <v>120.79</v>
          </cell>
        </row>
        <row r="39">
          <cell r="C39" t="str">
            <v>Смартфон / планшет</v>
          </cell>
          <cell r="E39">
            <v>1024856</v>
          </cell>
          <cell r="F39" t="str">
            <v>Samsung SM-S936 12/256 мятн</v>
          </cell>
          <cell r="G39">
            <v>6813</v>
          </cell>
          <cell r="H39">
            <v>2599</v>
          </cell>
          <cell r="I39">
            <v>2598.96</v>
          </cell>
          <cell r="J39">
            <v>433.16</v>
          </cell>
          <cell r="K39">
            <v>2598.9700000000003</v>
          </cell>
          <cell r="L39">
            <v>236.27</v>
          </cell>
          <cell r="M39">
            <v>2898.96</v>
          </cell>
          <cell r="N39">
            <v>120.79</v>
          </cell>
        </row>
        <row r="40">
          <cell r="C40" t="str">
            <v>Смартфон / планшет</v>
          </cell>
          <cell r="E40">
            <v>1024890</v>
          </cell>
          <cell r="F40" t="str">
            <v>Samsung SM-S936 12/256 сер</v>
          </cell>
          <cell r="G40">
            <v>6813</v>
          </cell>
          <cell r="H40">
            <v>2599</v>
          </cell>
          <cell r="I40">
            <v>2598.96</v>
          </cell>
          <cell r="J40">
            <v>433.16</v>
          </cell>
          <cell r="K40">
            <v>2598.9700000000003</v>
          </cell>
          <cell r="L40">
            <v>236.27</v>
          </cell>
          <cell r="M40">
            <v>2898.96</v>
          </cell>
          <cell r="N40">
            <v>120.79</v>
          </cell>
        </row>
        <row r="41">
          <cell r="C41" t="str">
            <v>Смартфон / планшет</v>
          </cell>
          <cell r="E41">
            <v>1024884</v>
          </cell>
          <cell r="F41" t="str">
            <v>Samsung SM-S936 12/512 сер</v>
          </cell>
          <cell r="G41">
            <v>7319</v>
          </cell>
          <cell r="H41">
            <v>2899</v>
          </cell>
          <cell r="I41">
            <v>2898.96</v>
          </cell>
          <cell r="J41">
            <v>483.16</v>
          </cell>
          <cell r="K41">
            <v>2898.94</v>
          </cell>
          <cell r="L41">
            <v>263.54000000000002</v>
          </cell>
          <cell r="M41">
            <v>3098.88</v>
          </cell>
          <cell r="N41">
            <v>129.12</v>
          </cell>
        </row>
        <row r="42">
          <cell r="C42" t="str">
            <v>Смартфон / планшет</v>
          </cell>
          <cell r="E42">
            <v>1024886</v>
          </cell>
          <cell r="F42" t="str">
            <v>Samsung SM-S936 12/512 син</v>
          </cell>
          <cell r="G42">
            <v>7319</v>
          </cell>
          <cell r="H42">
            <v>2899</v>
          </cell>
          <cell r="I42">
            <v>2898.96</v>
          </cell>
          <cell r="J42">
            <v>483.16</v>
          </cell>
          <cell r="K42">
            <v>2898.94</v>
          </cell>
          <cell r="L42">
            <v>263.54000000000002</v>
          </cell>
          <cell r="M42">
            <v>3098.88</v>
          </cell>
          <cell r="N42">
            <v>129.12</v>
          </cell>
        </row>
        <row r="43">
          <cell r="C43" t="str">
            <v>Смартфон / планшет</v>
          </cell>
          <cell r="E43">
            <v>1024888</v>
          </cell>
          <cell r="F43" t="str">
            <v>Samsung SM-S936 12/512 мятн</v>
          </cell>
          <cell r="G43">
            <v>7319</v>
          </cell>
          <cell r="H43">
            <v>2899</v>
          </cell>
          <cell r="I43">
            <v>2898.96</v>
          </cell>
          <cell r="J43">
            <v>483.16</v>
          </cell>
          <cell r="K43">
            <v>2898.94</v>
          </cell>
          <cell r="L43">
            <v>263.54000000000002</v>
          </cell>
          <cell r="M43">
            <v>3098.88</v>
          </cell>
          <cell r="N43">
            <v>129.12</v>
          </cell>
        </row>
        <row r="44">
          <cell r="C44" t="str">
            <v>Смартфон / планшет</v>
          </cell>
          <cell r="E44">
            <v>1024892</v>
          </cell>
          <cell r="F44" t="str">
            <v>Samsung SM-S936 12/512 голуб</v>
          </cell>
          <cell r="G44">
            <v>7319</v>
          </cell>
          <cell r="H44">
            <v>2899</v>
          </cell>
          <cell r="I44">
            <v>2898.96</v>
          </cell>
          <cell r="J44">
            <v>483.16</v>
          </cell>
          <cell r="K44">
            <v>2898.94</v>
          </cell>
          <cell r="L44">
            <v>263.54000000000002</v>
          </cell>
          <cell r="M44">
            <v>3098.88</v>
          </cell>
          <cell r="N44">
            <v>129.12</v>
          </cell>
        </row>
        <row r="45">
          <cell r="C45" t="str">
            <v>Смартфон / планшет</v>
          </cell>
          <cell r="E45">
            <v>1026680</v>
          </cell>
          <cell r="F45" t="str">
            <v>Samsung SM-F966 16/1TB черный</v>
          </cell>
          <cell r="G45">
            <v>12694</v>
          </cell>
          <cell r="H45">
            <v>4999</v>
          </cell>
          <cell r="I45">
            <v>4998.96</v>
          </cell>
          <cell r="J45">
            <v>833.16</v>
          </cell>
          <cell r="K45">
            <v>4998.95</v>
          </cell>
          <cell r="L45">
            <v>454.45</v>
          </cell>
          <cell r="M45">
            <v>5298.96</v>
          </cell>
          <cell r="N45">
            <v>220.79</v>
          </cell>
        </row>
        <row r="46">
          <cell r="C46" t="str">
            <v>Смартфон / планшет</v>
          </cell>
          <cell r="E46">
            <v>1026682</v>
          </cell>
          <cell r="F46" t="str">
            <v>Samsung SM-F966 16/1TB синий</v>
          </cell>
          <cell r="G46">
            <v>12694</v>
          </cell>
          <cell r="H46">
            <v>4999</v>
          </cell>
          <cell r="I46">
            <v>4998.96</v>
          </cell>
          <cell r="J46">
            <v>833.16</v>
          </cell>
          <cell r="K46">
            <v>4998.95</v>
          </cell>
          <cell r="L46">
            <v>454.45</v>
          </cell>
          <cell r="M46">
            <v>5298.96</v>
          </cell>
          <cell r="N46">
            <v>220.79</v>
          </cell>
        </row>
        <row r="47">
          <cell r="C47" t="str">
            <v>Смартфон / планшет</v>
          </cell>
          <cell r="E47">
            <v>1022372</v>
          </cell>
          <cell r="F47" t="str">
            <v>Huawei Pura 70 Pro 12/512 HBN чер</v>
          </cell>
          <cell r="G47">
            <v>5016</v>
          </cell>
          <cell r="H47">
            <v>1599</v>
          </cell>
          <cell r="I47">
            <v>1599</v>
          </cell>
          <cell r="J47">
            <v>266.5</v>
          </cell>
          <cell r="K47">
            <v>1898.9299999999998</v>
          </cell>
          <cell r="L47">
            <v>172.63</v>
          </cell>
          <cell r="M47">
            <v>1998.96</v>
          </cell>
          <cell r="N47">
            <v>83.29</v>
          </cell>
        </row>
        <row r="48">
          <cell r="C48" t="str">
            <v>Смартфон / планшет</v>
          </cell>
          <cell r="E48">
            <v>1022375</v>
          </cell>
          <cell r="F48" t="str">
            <v>Huawei Pura 70 Pro 12/512 HBN бел</v>
          </cell>
          <cell r="G48">
            <v>5016</v>
          </cell>
          <cell r="H48">
            <v>1599</v>
          </cell>
          <cell r="I48">
            <v>1599</v>
          </cell>
          <cell r="J48">
            <v>266.5</v>
          </cell>
          <cell r="K48">
            <v>1898.9299999999998</v>
          </cell>
          <cell r="L48">
            <v>172.63</v>
          </cell>
          <cell r="M48">
            <v>1998.96</v>
          </cell>
          <cell r="N48">
            <v>83.29</v>
          </cell>
        </row>
        <row r="49">
          <cell r="C49" t="str">
            <v>Смартфон / планшет</v>
          </cell>
          <cell r="E49">
            <v>1026959</v>
          </cell>
          <cell r="F49" t="str">
            <v>Huawei Pura 80 Pro 12/512 красн</v>
          </cell>
          <cell r="G49">
            <v>5596</v>
          </cell>
          <cell r="H49">
            <v>2799</v>
          </cell>
          <cell r="I49">
            <v>2799</v>
          </cell>
          <cell r="J49">
            <v>466.5</v>
          </cell>
          <cell r="K49">
            <v>2798.95</v>
          </cell>
          <cell r="L49">
            <v>254.45</v>
          </cell>
          <cell r="M49">
            <v>2898.96</v>
          </cell>
          <cell r="N49">
            <v>120.79</v>
          </cell>
        </row>
        <row r="50">
          <cell r="C50" t="str">
            <v>Смартфон / планшет</v>
          </cell>
          <cell r="E50">
            <v>1026971</v>
          </cell>
          <cell r="F50" t="str">
            <v>Huawei Pura 80 Pro 12/512 черн</v>
          </cell>
          <cell r="G50">
            <v>5596</v>
          </cell>
          <cell r="H50">
            <v>2799</v>
          </cell>
          <cell r="I50">
            <v>2799</v>
          </cell>
          <cell r="J50">
            <v>466.5</v>
          </cell>
          <cell r="K50">
            <v>2798.95</v>
          </cell>
          <cell r="L50">
            <v>254.45</v>
          </cell>
          <cell r="M50">
            <v>2898.96</v>
          </cell>
          <cell r="N50">
            <v>120.79</v>
          </cell>
        </row>
        <row r="51">
          <cell r="C51" t="str">
            <v>Смартфон / планшет</v>
          </cell>
          <cell r="E51">
            <v>1026973</v>
          </cell>
          <cell r="F51" t="str">
            <v>Huawei Pura 80 Pro 12/512 бел</v>
          </cell>
          <cell r="G51">
            <v>5596</v>
          </cell>
          <cell r="H51">
            <v>2799</v>
          </cell>
          <cell r="I51">
            <v>2799</v>
          </cell>
          <cell r="J51">
            <v>466.5</v>
          </cell>
          <cell r="K51">
            <v>2798.95</v>
          </cell>
          <cell r="L51">
            <v>254.45</v>
          </cell>
          <cell r="M51">
            <v>2898.96</v>
          </cell>
          <cell r="N51">
            <v>120.79</v>
          </cell>
        </row>
        <row r="52">
          <cell r="C52" t="str">
            <v>Смартфон / планшет</v>
          </cell>
          <cell r="E52">
            <v>1026957</v>
          </cell>
          <cell r="F52" t="str">
            <v>Huawei Pura 80 Ultra 16/512 черн</v>
          </cell>
          <cell r="G52">
            <v>8783</v>
          </cell>
          <cell r="H52">
            <v>4799</v>
          </cell>
          <cell r="I52">
            <v>4798.92</v>
          </cell>
          <cell r="J52">
            <v>799.82</v>
          </cell>
          <cell r="K52">
            <v>4798.9699999999993</v>
          </cell>
          <cell r="L52">
            <v>436.27</v>
          </cell>
          <cell r="M52">
            <v>4898.88</v>
          </cell>
          <cell r="N52">
            <v>204.12</v>
          </cell>
        </row>
        <row r="53">
          <cell r="C53" t="str">
            <v>Смартфон / планшет</v>
          </cell>
          <cell r="E53">
            <v>1026976</v>
          </cell>
          <cell r="F53" t="str">
            <v>Huawei Pura 80 Ultra 16/512 золот</v>
          </cell>
          <cell r="G53">
            <v>8783</v>
          </cell>
          <cell r="H53">
            <v>4799</v>
          </cell>
          <cell r="I53">
            <v>4798.92</v>
          </cell>
          <cell r="J53">
            <v>799.82</v>
          </cell>
          <cell r="K53">
            <v>4798.9699999999993</v>
          </cell>
          <cell r="L53">
            <v>436.27</v>
          </cell>
          <cell r="M53">
            <v>4898.88</v>
          </cell>
          <cell r="N53">
            <v>204.12</v>
          </cell>
        </row>
        <row r="54">
          <cell r="C54" t="str">
            <v>Часы</v>
          </cell>
          <cell r="E54">
            <v>1026730</v>
          </cell>
          <cell r="F54" t="str">
            <v>Samsung Galaxy Watch 8Cl 46 L505 чер</v>
          </cell>
          <cell r="G54">
            <v>1920</v>
          </cell>
          <cell r="H54">
            <v>799</v>
          </cell>
          <cell r="I54">
            <v>898.98</v>
          </cell>
          <cell r="J54">
            <v>149.83000000000001</v>
          </cell>
          <cell r="K54">
            <v>1098.9000000000001</v>
          </cell>
          <cell r="L54">
            <v>99.9</v>
          </cell>
          <cell r="M54">
            <v>1148.8799999999999</v>
          </cell>
          <cell r="N54">
            <v>47.87</v>
          </cell>
        </row>
        <row r="55">
          <cell r="C55" t="str">
            <v>Часы</v>
          </cell>
          <cell r="E55">
            <v>1026732</v>
          </cell>
          <cell r="F55" t="str">
            <v>Samsung Galaxy Watch 8Cl 46 L505 бел</v>
          </cell>
          <cell r="G55">
            <v>1920</v>
          </cell>
          <cell r="H55">
            <v>799</v>
          </cell>
          <cell r="I55">
            <v>898.98</v>
          </cell>
          <cell r="J55">
            <v>149.83000000000001</v>
          </cell>
          <cell r="K55">
            <v>1098.9000000000001</v>
          </cell>
          <cell r="L55">
            <v>99.9</v>
          </cell>
          <cell r="M55">
            <v>1148.8799999999999</v>
          </cell>
          <cell r="N55">
            <v>47.87</v>
          </cell>
        </row>
        <row r="56">
          <cell r="C56" t="str">
            <v>Часы</v>
          </cell>
          <cell r="E56">
            <v>1022188</v>
          </cell>
          <cell r="F56" t="str">
            <v>Honor Watch 4 TMA-B19 черн</v>
          </cell>
          <cell r="G56">
            <v>600</v>
          </cell>
          <cell r="H56">
            <v>149</v>
          </cell>
          <cell r="I56">
            <v>298.92</v>
          </cell>
          <cell r="J56">
            <v>49.82</v>
          </cell>
          <cell r="K56">
            <v>298.98</v>
          </cell>
          <cell r="L56">
            <v>27.18</v>
          </cell>
          <cell r="M56">
            <v>498.72</v>
          </cell>
          <cell r="N56">
            <v>20.78</v>
          </cell>
        </row>
        <row r="57">
          <cell r="C57" t="str">
            <v>Часы</v>
          </cell>
          <cell r="E57">
            <v>1022205</v>
          </cell>
          <cell r="F57" t="str">
            <v>Honor Watch 4 TMA-B19 золот</v>
          </cell>
          <cell r="G57">
            <v>600</v>
          </cell>
          <cell r="H57">
            <v>149</v>
          </cell>
          <cell r="I57">
            <v>298.92</v>
          </cell>
          <cell r="J57">
            <v>49.82</v>
          </cell>
          <cell r="K57">
            <v>298.98</v>
          </cell>
          <cell r="L57">
            <v>27.18</v>
          </cell>
          <cell r="M57">
            <v>498.72</v>
          </cell>
          <cell r="N57">
            <v>20.78</v>
          </cell>
        </row>
        <row r="58">
          <cell r="C58" t="str">
            <v>Аксессуар</v>
          </cell>
          <cell r="E58">
            <v>1022295</v>
          </cell>
          <cell r="F58" t="str">
            <v>Браслет Honor Band 9 RHE-B19 син</v>
          </cell>
          <cell r="G58">
            <v>190</v>
          </cell>
          <cell r="H58">
            <v>49</v>
          </cell>
          <cell r="I58">
            <v>69</v>
          </cell>
          <cell r="J58">
            <v>11.5</v>
          </cell>
          <cell r="K58">
            <v>68.86</v>
          </cell>
          <cell r="L58">
            <v>6.26</v>
          </cell>
          <cell r="M58">
            <v>158.88</v>
          </cell>
          <cell r="N58">
            <v>6.62</v>
          </cell>
        </row>
        <row r="59">
          <cell r="C59" t="str">
            <v>Аксессуар</v>
          </cell>
          <cell r="E59">
            <v>1022448</v>
          </cell>
          <cell r="F59" t="str">
            <v>Браслет Honor Band 9 RHE-B19 черн</v>
          </cell>
          <cell r="G59">
            <v>190</v>
          </cell>
          <cell r="H59">
            <v>49</v>
          </cell>
          <cell r="I59">
            <v>69</v>
          </cell>
          <cell r="J59">
            <v>11.5</v>
          </cell>
          <cell r="K59">
            <v>68.86</v>
          </cell>
          <cell r="L59">
            <v>6.26</v>
          </cell>
          <cell r="M59">
            <v>158.88</v>
          </cell>
          <cell r="N59">
            <v>6.62</v>
          </cell>
        </row>
        <row r="60">
          <cell r="C60" t="str">
            <v>Аксессуар</v>
          </cell>
          <cell r="E60">
            <v>1025664</v>
          </cell>
          <cell r="F60" t="str">
            <v>Наушники Honor Choice Earbuds S7 сер</v>
          </cell>
          <cell r="G60">
            <v>229</v>
          </cell>
          <cell r="H60">
            <v>99</v>
          </cell>
          <cell r="I60">
            <v>99</v>
          </cell>
          <cell r="J60">
            <v>16.5</v>
          </cell>
          <cell r="K60">
            <v>178.97</v>
          </cell>
          <cell r="L60">
            <v>16.27</v>
          </cell>
          <cell r="M60">
            <v>178.8</v>
          </cell>
          <cell r="N60">
            <v>7.45</v>
          </cell>
        </row>
        <row r="61">
          <cell r="C61" t="str">
            <v>Аксессуар</v>
          </cell>
          <cell r="E61">
            <v>1025668</v>
          </cell>
          <cell r="F61" t="str">
            <v>Наушники Honor Choice Earbuds S7 бел</v>
          </cell>
          <cell r="G61">
            <v>229</v>
          </cell>
          <cell r="H61">
            <v>99</v>
          </cell>
          <cell r="I61">
            <v>99</v>
          </cell>
          <cell r="J61">
            <v>16.5</v>
          </cell>
          <cell r="K61">
            <v>178.97</v>
          </cell>
          <cell r="L61">
            <v>16.27</v>
          </cell>
          <cell r="M61">
            <v>178.8</v>
          </cell>
          <cell r="N61">
            <v>7.45</v>
          </cell>
        </row>
        <row r="62">
          <cell r="C62" t="str">
            <v>Аксессуар</v>
          </cell>
          <cell r="E62">
            <v>1022609</v>
          </cell>
          <cell r="F62" t="str">
            <v>К Honor Earbuds X5 Lite бел+Band 9 ч</v>
          </cell>
          <cell r="G62">
            <v>259</v>
          </cell>
          <cell r="H62">
            <v>109</v>
          </cell>
          <cell r="I62">
            <v>108.96000000000001</v>
          </cell>
          <cell r="J62">
            <v>18.16</v>
          </cell>
          <cell r="K62">
            <v>108.9</v>
          </cell>
          <cell r="L62">
            <v>9.9</v>
          </cell>
          <cell r="M62">
            <v>228.95999999999998</v>
          </cell>
          <cell r="N62">
            <v>9.5399999999999991</v>
          </cell>
        </row>
        <row r="63">
          <cell r="C63" t="str">
            <v>Аксессуар</v>
          </cell>
          <cell r="E63">
            <v>1026386</v>
          </cell>
          <cell r="F63" t="str">
            <v>Термопринтер Xiaomi Portable Photo 1S</v>
          </cell>
          <cell r="G63">
            <v>329</v>
          </cell>
          <cell r="H63">
            <v>219</v>
          </cell>
          <cell r="I63">
            <v>238.98</v>
          </cell>
          <cell r="J63">
            <v>39.83</v>
          </cell>
          <cell r="K63">
            <v>238.92</v>
          </cell>
          <cell r="L63">
            <v>21.72</v>
          </cell>
          <cell r="M63">
            <v>258.95999999999998</v>
          </cell>
          <cell r="N63">
            <v>10.79</v>
          </cell>
        </row>
        <row r="64">
          <cell r="C64" t="str">
            <v>Ноутбук</v>
          </cell>
          <cell r="E64">
            <v>1024099</v>
          </cell>
          <cell r="F64" t="str">
            <v>К Apple Macbook13 M3 8/256 с зв+RL</v>
          </cell>
          <cell r="G64">
            <v>5939</v>
          </cell>
          <cell r="H64">
            <v>2999</v>
          </cell>
          <cell r="I64">
            <v>3399</v>
          </cell>
          <cell r="J64">
            <v>566.5</v>
          </cell>
          <cell r="K64">
            <v>3698.8599999999997</v>
          </cell>
          <cell r="L64">
            <v>336.26</v>
          </cell>
          <cell r="M64">
            <v>4098.72</v>
          </cell>
          <cell r="N64">
            <v>170.78</v>
          </cell>
        </row>
        <row r="65">
          <cell r="C65" t="str">
            <v>Ноутбук</v>
          </cell>
          <cell r="E65">
            <v>1024106</v>
          </cell>
          <cell r="F65" t="str">
            <v>К Apple Macbook13 M3 8/256 сер+RL</v>
          </cell>
          <cell r="G65">
            <v>5939</v>
          </cell>
          <cell r="H65">
            <v>2999</v>
          </cell>
          <cell r="I65">
            <v>3399</v>
          </cell>
          <cell r="J65">
            <v>566.5</v>
          </cell>
          <cell r="K65">
            <v>3698.8599999999997</v>
          </cell>
          <cell r="L65">
            <v>336.26</v>
          </cell>
          <cell r="M65">
            <v>4098.72</v>
          </cell>
          <cell r="N65">
            <v>170.78</v>
          </cell>
        </row>
        <row r="66">
          <cell r="C66" t="str">
            <v>Ноутбук</v>
          </cell>
          <cell r="E66">
            <v>1024110</v>
          </cell>
          <cell r="F66" t="str">
            <v>К Apple Macbook13 M3 8/256 срб+RL</v>
          </cell>
          <cell r="G66">
            <v>5939</v>
          </cell>
          <cell r="H66">
            <v>2999</v>
          </cell>
          <cell r="I66">
            <v>3399</v>
          </cell>
          <cell r="J66">
            <v>566.5</v>
          </cell>
          <cell r="K66">
            <v>3698.8599999999997</v>
          </cell>
          <cell r="L66">
            <v>336.26</v>
          </cell>
          <cell r="M66">
            <v>4098.72</v>
          </cell>
          <cell r="N66">
            <v>170.78</v>
          </cell>
        </row>
        <row r="67">
          <cell r="C67" t="str">
            <v>Ноутбук</v>
          </cell>
          <cell r="E67">
            <v>1024168</v>
          </cell>
          <cell r="F67" t="str">
            <v>К Apple Macbook13 M3 8/256 т н+RL</v>
          </cell>
          <cell r="G67">
            <v>5939</v>
          </cell>
          <cell r="H67">
            <v>2999</v>
          </cell>
          <cell r="I67">
            <v>3399</v>
          </cell>
          <cell r="J67">
            <v>566.5</v>
          </cell>
          <cell r="K67">
            <v>3698.8599999999997</v>
          </cell>
          <cell r="L67">
            <v>336.26</v>
          </cell>
          <cell r="M67">
            <v>4098.72</v>
          </cell>
          <cell r="N67">
            <v>170.78</v>
          </cell>
        </row>
        <row r="68">
          <cell r="C68" t="str">
            <v>Смартфон / планшет</v>
          </cell>
          <cell r="E68">
            <v>1014365</v>
          </cell>
          <cell r="F68" t="str">
            <v>Apple iPhone 13 128GB синий</v>
          </cell>
          <cell r="G68">
            <v>3899</v>
          </cell>
          <cell r="H68">
            <v>1399</v>
          </cell>
          <cell r="I68">
            <v>1599</v>
          </cell>
          <cell r="J68">
            <v>266.5</v>
          </cell>
          <cell r="K68">
            <v>1698.9499999999998</v>
          </cell>
          <cell r="L68">
            <v>154.44999999999999</v>
          </cell>
          <cell r="M68">
            <v>1898.88</v>
          </cell>
          <cell r="N68">
            <v>79.12</v>
          </cell>
        </row>
        <row r="69">
          <cell r="C69" t="str">
            <v>Смартфон / планшет</v>
          </cell>
          <cell r="E69">
            <v>1014367</v>
          </cell>
          <cell r="F69" t="str">
            <v>Apple iPhone 13 128GB розовый</v>
          </cell>
          <cell r="G69">
            <v>3899</v>
          </cell>
          <cell r="H69">
            <v>1399</v>
          </cell>
          <cell r="I69">
            <v>1599</v>
          </cell>
          <cell r="J69">
            <v>266.5</v>
          </cell>
          <cell r="K69">
            <v>1698.9499999999998</v>
          </cell>
          <cell r="L69">
            <v>154.44999999999999</v>
          </cell>
          <cell r="M69">
            <v>1898.88</v>
          </cell>
          <cell r="N69">
            <v>79.12</v>
          </cell>
        </row>
        <row r="70">
          <cell r="C70" t="str">
            <v>Смартфон / планшет</v>
          </cell>
          <cell r="E70">
            <v>1014368</v>
          </cell>
          <cell r="F70" t="str">
            <v>Apple iPhone 13 128GB сияющая звезда</v>
          </cell>
          <cell r="G70">
            <v>3899</v>
          </cell>
          <cell r="H70">
            <v>1399</v>
          </cell>
          <cell r="I70">
            <v>1599</v>
          </cell>
          <cell r="J70">
            <v>266.5</v>
          </cell>
          <cell r="K70">
            <v>1698.9499999999998</v>
          </cell>
          <cell r="L70">
            <v>154.44999999999999</v>
          </cell>
          <cell r="M70">
            <v>1898.88</v>
          </cell>
          <cell r="N70">
            <v>79.12</v>
          </cell>
        </row>
        <row r="71">
          <cell r="C71" t="str">
            <v>Смартфон / планшет</v>
          </cell>
          <cell r="E71">
            <v>1014369</v>
          </cell>
          <cell r="F71" t="str">
            <v>Apple iPhone 13 128GB темная ночь</v>
          </cell>
          <cell r="G71">
            <v>3899</v>
          </cell>
          <cell r="H71">
            <v>1399</v>
          </cell>
          <cell r="I71">
            <v>1599</v>
          </cell>
          <cell r="J71">
            <v>266.5</v>
          </cell>
          <cell r="K71">
            <v>1698.9499999999998</v>
          </cell>
          <cell r="L71">
            <v>154.44999999999999</v>
          </cell>
          <cell r="M71">
            <v>1898.88</v>
          </cell>
          <cell r="N71">
            <v>79.12</v>
          </cell>
        </row>
        <row r="72">
          <cell r="C72" t="str">
            <v>Смартфон / планшет</v>
          </cell>
          <cell r="E72">
            <v>1021004</v>
          </cell>
          <cell r="F72" t="str">
            <v>Apple iPhone 15 Pro 128GB бел титан</v>
          </cell>
          <cell r="G72">
            <v>9942</v>
          </cell>
          <cell r="H72">
            <v>3199</v>
          </cell>
          <cell r="I72">
            <v>3498.96</v>
          </cell>
          <cell r="J72">
            <v>583.16</v>
          </cell>
          <cell r="K72">
            <v>3898.84</v>
          </cell>
          <cell r="L72">
            <v>354.44</v>
          </cell>
          <cell r="M72">
            <v>4298.88</v>
          </cell>
          <cell r="N72">
            <v>179.12</v>
          </cell>
        </row>
        <row r="73">
          <cell r="C73" t="str">
            <v>Смартфон / планшет</v>
          </cell>
          <cell r="E73">
            <v>1021006</v>
          </cell>
          <cell r="F73" t="str">
            <v>Apple iPhone 15 Pro 128GB нат титан</v>
          </cell>
          <cell r="G73">
            <v>9942</v>
          </cell>
          <cell r="H73">
            <v>3199</v>
          </cell>
          <cell r="I73">
            <v>3498.96</v>
          </cell>
          <cell r="J73">
            <v>583.16</v>
          </cell>
          <cell r="K73">
            <v>3898.84</v>
          </cell>
          <cell r="L73">
            <v>354.44</v>
          </cell>
          <cell r="M73">
            <v>4298.88</v>
          </cell>
          <cell r="N73">
            <v>179.12</v>
          </cell>
        </row>
        <row r="74">
          <cell r="C74" t="str">
            <v>Смартфон / планшет</v>
          </cell>
          <cell r="E74">
            <v>1021008</v>
          </cell>
          <cell r="F74" t="str">
            <v>Apple iPhone 15 Pro 128GB чер титан</v>
          </cell>
          <cell r="G74">
            <v>9942</v>
          </cell>
          <cell r="H74">
            <v>3199</v>
          </cell>
          <cell r="I74">
            <v>3498.96</v>
          </cell>
          <cell r="J74">
            <v>583.16</v>
          </cell>
          <cell r="K74">
            <v>3898.84</v>
          </cell>
          <cell r="L74">
            <v>354.44</v>
          </cell>
          <cell r="M74">
            <v>4298.88</v>
          </cell>
          <cell r="N74">
            <v>179.12</v>
          </cell>
        </row>
        <row r="75">
          <cell r="C75" t="str">
            <v>Смартфон / планшет</v>
          </cell>
          <cell r="E75">
            <v>1021010</v>
          </cell>
          <cell r="F75" t="str">
            <v>Apple iPhone 15 Pro 128GB син титан</v>
          </cell>
          <cell r="G75">
            <v>9942</v>
          </cell>
          <cell r="H75">
            <v>3199</v>
          </cell>
          <cell r="I75">
            <v>3498.96</v>
          </cell>
          <cell r="J75">
            <v>583.16</v>
          </cell>
          <cell r="K75">
            <v>3898.84</v>
          </cell>
          <cell r="L75">
            <v>354.44</v>
          </cell>
          <cell r="M75">
            <v>4298.88</v>
          </cell>
          <cell r="N75">
            <v>179.12</v>
          </cell>
        </row>
        <row r="76">
          <cell r="C76" t="str">
            <v>Смартфон / планшет</v>
          </cell>
          <cell r="E76">
            <v>1021025</v>
          </cell>
          <cell r="F76" t="str">
            <v>Apple iPhone 15 Pro Max 256 син титан</v>
          </cell>
          <cell r="G76">
            <v>9019</v>
          </cell>
          <cell r="H76">
            <v>3699</v>
          </cell>
          <cell r="I76">
            <v>4098.96</v>
          </cell>
          <cell r="J76">
            <v>683.16</v>
          </cell>
          <cell r="K76">
            <v>4598.99</v>
          </cell>
          <cell r="L76">
            <v>418.09</v>
          </cell>
          <cell r="M76">
            <v>4998.72</v>
          </cell>
          <cell r="N76">
            <v>208.28</v>
          </cell>
        </row>
        <row r="77">
          <cell r="C77" t="str">
            <v>Смартфон / планшет</v>
          </cell>
          <cell r="E77">
            <v>1021027</v>
          </cell>
          <cell r="F77" t="str">
            <v>Apple iPhone 15 Pro Max 256 бел титан</v>
          </cell>
          <cell r="G77">
            <v>9019</v>
          </cell>
          <cell r="H77">
            <v>3699</v>
          </cell>
          <cell r="I77">
            <v>4098.96</v>
          </cell>
          <cell r="J77">
            <v>683.16</v>
          </cell>
          <cell r="K77">
            <v>4598.99</v>
          </cell>
          <cell r="L77">
            <v>418.09</v>
          </cell>
          <cell r="M77">
            <v>4998.72</v>
          </cell>
          <cell r="N77">
            <v>208.28</v>
          </cell>
        </row>
        <row r="78">
          <cell r="C78" t="str">
            <v>Смартфон / планшет</v>
          </cell>
          <cell r="E78">
            <v>1021029</v>
          </cell>
          <cell r="F78" t="str">
            <v>Apple iPhone 15 Pro Max 256 нат титан</v>
          </cell>
          <cell r="G78">
            <v>9019</v>
          </cell>
          <cell r="H78">
            <v>3699</v>
          </cell>
          <cell r="I78">
            <v>4098.96</v>
          </cell>
          <cell r="J78">
            <v>683.16</v>
          </cell>
          <cell r="K78">
            <v>4598.99</v>
          </cell>
          <cell r="L78">
            <v>418.09</v>
          </cell>
          <cell r="M78">
            <v>4998.72</v>
          </cell>
          <cell r="N78">
            <v>208.28</v>
          </cell>
        </row>
        <row r="79">
          <cell r="C79" t="str">
            <v>Смартфон / планшет</v>
          </cell>
          <cell r="E79">
            <v>1021063</v>
          </cell>
          <cell r="F79" t="str">
            <v>Apple iPhone 15 Pro Max 256 чер титан</v>
          </cell>
          <cell r="G79">
            <v>9019</v>
          </cell>
          <cell r="H79">
            <v>3699</v>
          </cell>
          <cell r="I79">
            <v>4098.96</v>
          </cell>
          <cell r="J79">
            <v>683.16</v>
          </cell>
          <cell r="K79">
            <v>4598.99</v>
          </cell>
          <cell r="L79">
            <v>418.09</v>
          </cell>
          <cell r="M79">
            <v>4998.72</v>
          </cell>
          <cell r="N79">
            <v>208.28</v>
          </cell>
        </row>
        <row r="80">
          <cell r="C80" t="str">
            <v>Смартфон / планшет</v>
          </cell>
          <cell r="E80">
            <v>1023580</v>
          </cell>
          <cell r="F80" t="str">
            <v>Apple iPhone 16 Pro 128 A3293 прир</v>
          </cell>
          <cell r="G80">
            <v>6929</v>
          </cell>
          <cell r="H80">
            <v>3499</v>
          </cell>
          <cell r="I80">
            <v>3999</v>
          </cell>
          <cell r="J80">
            <v>666.5</v>
          </cell>
          <cell r="K80">
            <v>4298.8</v>
          </cell>
          <cell r="L80">
            <v>390.8</v>
          </cell>
          <cell r="M80">
            <v>4698.96</v>
          </cell>
          <cell r="N80">
            <v>195.79</v>
          </cell>
        </row>
        <row r="81">
          <cell r="C81" t="str">
            <v>Смартфон / планшет</v>
          </cell>
          <cell r="E81">
            <v>1023582</v>
          </cell>
          <cell r="F81" t="str">
            <v>Apple iPhone 16 Pro 128 A3293 бел</v>
          </cell>
          <cell r="G81">
            <v>6929</v>
          </cell>
          <cell r="H81">
            <v>3499</v>
          </cell>
          <cell r="I81">
            <v>3999</v>
          </cell>
          <cell r="J81">
            <v>666.5</v>
          </cell>
          <cell r="K81">
            <v>4298.8</v>
          </cell>
          <cell r="L81">
            <v>390.8</v>
          </cell>
          <cell r="M81">
            <v>4698.96</v>
          </cell>
          <cell r="N81">
            <v>195.79</v>
          </cell>
        </row>
        <row r="82">
          <cell r="C82" t="str">
            <v>Смартфон / планшет</v>
          </cell>
          <cell r="E82">
            <v>1023584</v>
          </cell>
          <cell r="F82" t="str">
            <v>Apple iPhone 16 Pro 128 A3293 черн</v>
          </cell>
          <cell r="G82">
            <v>6929</v>
          </cell>
          <cell r="H82">
            <v>3499</v>
          </cell>
          <cell r="I82">
            <v>3999</v>
          </cell>
          <cell r="J82">
            <v>666.5</v>
          </cell>
          <cell r="K82">
            <v>4298.8</v>
          </cell>
          <cell r="L82">
            <v>390.8</v>
          </cell>
          <cell r="M82">
            <v>4698.96</v>
          </cell>
          <cell r="N82">
            <v>195.79</v>
          </cell>
        </row>
        <row r="83">
          <cell r="C83" t="str">
            <v>Смартфон / планшет</v>
          </cell>
          <cell r="E83">
            <v>1023590</v>
          </cell>
          <cell r="F83" t="str">
            <v>Apple iPhone 16 Pro 128 A3293 пуст</v>
          </cell>
          <cell r="G83">
            <v>6929</v>
          </cell>
          <cell r="H83">
            <v>3499</v>
          </cell>
          <cell r="I83">
            <v>3999</v>
          </cell>
          <cell r="J83">
            <v>666.5</v>
          </cell>
          <cell r="K83">
            <v>4298.8</v>
          </cell>
          <cell r="L83">
            <v>390.8</v>
          </cell>
          <cell r="M83">
            <v>4698.96</v>
          </cell>
          <cell r="N83">
            <v>195.79</v>
          </cell>
        </row>
        <row r="84">
          <cell r="C84" t="str">
            <v>Ноутбук</v>
          </cell>
          <cell r="E84">
            <v>1025186</v>
          </cell>
          <cell r="F84" t="str">
            <v>LT Honor X16 i3 8/512 BRG-385 б/ОС</v>
          </cell>
          <cell r="G84">
            <v>2419</v>
          </cell>
          <cell r="H84">
            <v>1299</v>
          </cell>
          <cell r="I84">
            <v>1299</v>
          </cell>
          <cell r="J84">
            <v>216.5</v>
          </cell>
          <cell r="K84">
            <v>1398.98</v>
          </cell>
          <cell r="L84">
            <v>127.18</v>
          </cell>
          <cell r="M84">
            <v>1498.8000000000002</v>
          </cell>
          <cell r="N84">
            <v>62.45</v>
          </cell>
        </row>
        <row r="85">
          <cell r="C85" t="str">
            <v>Смартфон / планшет</v>
          </cell>
          <cell r="E85">
            <v>1022564</v>
          </cell>
          <cell r="F85" t="str">
            <v>Huawei MatePad SE 11 4/128 LTE сер</v>
          </cell>
          <cell r="G85">
            <v>1134</v>
          </cell>
          <cell r="H85">
            <v>349</v>
          </cell>
          <cell r="I85">
            <v>399</v>
          </cell>
          <cell r="J85">
            <v>66.5</v>
          </cell>
          <cell r="K85">
            <v>429</v>
          </cell>
          <cell r="L85">
            <v>39</v>
          </cell>
          <cell r="M85">
            <v>428.88</v>
          </cell>
          <cell r="N85">
            <v>17.87</v>
          </cell>
        </row>
        <row r="86">
          <cell r="C86" t="str">
            <v>Смартфон / планшет</v>
          </cell>
          <cell r="E86">
            <v>1022726</v>
          </cell>
          <cell r="F86" t="str">
            <v>Redmi Pad Pro 6/128 сер</v>
          </cell>
          <cell r="G86">
            <v>1684</v>
          </cell>
          <cell r="H86">
            <v>699</v>
          </cell>
          <cell r="I86">
            <v>699</v>
          </cell>
          <cell r="J86">
            <v>116.5</v>
          </cell>
          <cell r="K86">
            <v>728.86</v>
          </cell>
          <cell r="L86">
            <v>66.260000000000005</v>
          </cell>
          <cell r="M86">
            <v>798.96</v>
          </cell>
          <cell r="N86">
            <v>33.29</v>
          </cell>
        </row>
        <row r="87">
          <cell r="C87" t="str">
            <v>Смартфон / планшет</v>
          </cell>
          <cell r="E87">
            <v>1022728</v>
          </cell>
          <cell r="F87" t="str">
            <v>Redmi Pad Pro 6/128 зел</v>
          </cell>
          <cell r="G87">
            <v>1684</v>
          </cell>
          <cell r="H87">
            <v>699</v>
          </cell>
          <cell r="I87">
            <v>699</v>
          </cell>
          <cell r="J87">
            <v>116.5</v>
          </cell>
          <cell r="K87">
            <v>728.86</v>
          </cell>
          <cell r="L87">
            <v>66.260000000000005</v>
          </cell>
          <cell r="M87">
            <v>798.96</v>
          </cell>
          <cell r="N87">
            <v>33.29</v>
          </cell>
        </row>
        <row r="88">
          <cell r="C88" t="str">
            <v>Смартфон / планшет</v>
          </cell>
          <cell r="E88">
            <v>1027444</v>
          </cell>
          <cell r="F88" t="str">
            <v>Планшет Samsung X400 6/128 серый</v>
          </cell>
          <cell r="G88">
            <v>2554</v>
          </cell>
          <cell r="H88">
            <v>999</v>
          </cell>
          <cell r="I88">
            <v>999</v>
          </cell>
          <cell r="J88">
            <v>166.5</v>
          </cell>
          <cell r="K88">
            <v>998.8</v>
          </cell>
          <cell r="L88">
            <v>90.8</v>
          </cell>
          <cell r="M88">
            <v>1098.96</v>
          </cell>
          <cell r="N88">
            <v>45.79</v>
          </cell>
        </row>
        <row r="89">
          <cell r="C89" t="str">
            <v>Смартфон / планшет</v>
          </cell>
          <cell r="E89">
            <v>1029041</v>
          </cell>
          <cell r="F89" t="str">
            <v>Планшет Samsung X400 8/128 красн</v>
          </cell>
          <cell r="G89">
            <v>2554</v>
          </cell>
          <cell r="H89">
            <v>999</v>
          </cell>
          <cell r="I89">
            <v>999</v>
          </cell>
          <cell r="J89">
            <v>166.5</v>
          </cell>
          <cell r="K89">
            <v>998.8</v>
          </cell>
          <cell r="L89">
            <v>90.8</v>
          </cell>
          <cell r="M89">
            <v>1098.96</v>
          </cell>
          <cell r="N89">
            <v>45.79</v>
          </cell>
        </row>
        <row r="90">
          <cell r="C90" t="str">
            <v>Смартфон / планшет</v>
          </cell>
          <cell r="E90">
            <v>1029043</v>
          </cell>
          <cell r="F90" t="str">
            <v>Планшет Samsung X400 8/128 сереб</v>
          </cell>
          <cell r="G90">
            <v>2554</v>
          </cell>
          <cell r="H90">
            <v>999</v>
          </cell>
          <cell r="I90">
            <v>999</v>
          </cell>
          <cell r="J90">
            <v>166.5</v>
          </cell>
          <cell r="K90">
            <v>998.8</v>
          </cell>
          <cell r="L90">
            <v>90.8</v>
          </cell>
          <cell r="M90">
            <v>1098.96</v>
          </cell>
          <cell r="N90">
            <v>45.79</v>
          </cell>
        </row>
        <row r="91">
          <cell r="C91" t="str">
            <v>Умные девайсы</v>
          </cell>
          <cell r="E91">
            <v>1022954</v>
          </cell>
          <cell r="F91" t="str">
            <v>ТВ ЖК Xiaomi TV A 55 2025</v>
          </cell>
          <cell r="G91">
            <v>1902</v>
          </cell>
          <cell r="H91">
            <v>1099</v>
          </cell>
          <cell r="I91">
            <v>1098.96</v>
          </cell>
          <cell r="J91">
            <v>183.16</v>
          </cell>
          <cell r="K91">
            <v>1098.9000000000001</v>
          </cell>
          <cell r="L91">
            <v>99.9</v>
          </cell>
          <cell r="M91">
            <v>1198.56</v>
          </cell>
          <cell r="N91">
            <v>49.94</v>
          </cell>
        </row>
        <row r="92">
          <cell r="C92" t="str">
            <v>Умные девайсы</v>
          </cell>
          <cell r="E92">
            <v>1026748</v>
          </cell>
          <cell r="F92" t="str">
            <v>TB Blaupunkt 43QBG6000T</v>
          </cell>
          <cell r="G92">
            <v>869</v>
          </cell>
          <cell r="H92">
            <v>709</v>
          </cell>
          <cell r="I92">
            <v>738.96</v>
          </cell>
          <cell r="J92">
            <v>123.16</v>
          </cell>
          <cell r="K92">
            <v>768.90000000000009</v>
          </cell>
          <cell r="L92">
            <v>69.900000000000006</v>
          </cell>
          <cell r="M92" t="str">
            <v/>
          </cell>
          <cell r="N92" t="str">
            <v/>
          </cell>
        </row>
        <row r="93">
          <cell r="C93" t="str">
            <v>Умные девайсы</v>
          </cell>
          <cell r="E93">
            <v>1027203</v>
          </cell>
          <cell r="F93" t="str">
            <v>Пылесос Xiaomi Robot Vacuum S40C бел</v>
          </cell>
          <cell r="G93">
            <v>699</v>
          </cell>
          <cell r="H93">
            <v>399</v>
          </cell>
          <cell r="I93">
            <v>399</v>
          </cell>
          <cell r="J93">
            <v>66.5</v>
          </cell>
          <cell r="K93">
            <v>398.85999999999996</v>
          </cell>
          <cell r="L93">
            <v>36.26</v>
          </cell>
          <cell r="M93">
            <v>438.96</v>
          </cell>
          <cell r="N93">
            <v>18.29</v>
          </cell>
        </row>
        <row r="94">
          <cell r="C94" t="str">
            <v>Умные девайсы</v>
          </cell>
          <cell r="E94">
            <v>1022456</v>
          </cell>
          <cell r="F94" t="str">
            <v>Пылесос Xiaomi Robot Vacuum X20+ бел</v>
          </cell>
          <cell r="G94">
            <v>2043</v>
          </cell>
          <cell r="H94">
            <v>1299</v>
          </cell>
          <cell r="I94">
            <v>1299</v>
          </cell>
          <cell r="J94">
            <v>216.5</v>
          </cell>
          <cell r="K94">
            <v>1298.99</v>
          </cell>
          <cell r="L94">
            <v>118.09</v>
          </cell>
          <cell r="M94">
            <v>1428.96</v>
          </cell>
          <cell r="N94">
            <v>59.54</v>
          </cell>
        </row>
        <row r="95">
          <cell r="C95" t="str">
            <v>Умные девайсы</v>
          </cell>
          <cell r="E95">
            <v>1023752</v>
          </cell>
          <cell r="F95" t="str">
            <v>Аэрогриль Xiaomi Smart Air Fryer E 6L</v>
          </cell>
          <cell r="G95">
            <v>399</v>
          </cell>
          <cell r="H95">
            <v>199</v>
          </cell>
          <cell r="I95">
            <v>198.95999999999998</v>
          </cell>
          <cell r="J95">
            <v>33.159999999999997</v>
          </cell>
          <cell r="K95">
            <v>210.98</v>
          </cell>
          <cell r="L95">
            <v>19.18</v>
          </cell>
          <cell r="M95">
            <v>228.95999999999998</v>
          </cell>
          <cell r="N95">
            <v>9.5399999999999991</v>
          </cell>
        </row>
        <row r="96">
          <cell r="C96" t="str">
            <v>Умные девайсы</v>
          </cell>
          <cell r="E96">
            <v>1028738</v>
          </cell>
          <cell r="F96" t="str">
            <v>Аэрогриль Xiaomi Air Fryer 6.5L бел</v>
          </cell>
          <cell r="G96">
            <v>399</v>
          </cell>
          <cell r="H96">
            <v>289</v>
          </cell>
          <cell r="I96">
            <v>298.92</v>
          </cell>
          <cell r="J96">
            <v>49.82</v>
          </cell>
          <cell r="K96">
            <v>308.99</v>
          </cell>
          <cell r="L96">
            <v>28.09</v>
          </cell>
          <cell r="M96">
            <v>338.88</v>
          </cell>
          <cell r="N96">
            <v>14.12</v>
          </cell>
        </row>
        <row r="97">
          <cell r="C97" t="str">
            <v>Умные девайсы</v>
          </cell>
          <cell r="E97">
            <v>1028740</v>
          </cell>
          <cell r="F97" t="str">
            <v>Аэрогриль Xiaomi Air Fryer 6.5L черн</v>
          </cell>
          <cell r="G97">
            <v>399</v>
          </cell>
          <cell r="H97">
            <v>289</v>
          </cell>
          <cell r="I97">
            <v>298.92</v>
          </cell>
          <cell r="J97">
            <v>49.82</v>
          </cell>
          <cell r="K97">
            <v>308.99</v>
          </cell>
          <cell r="L97">
            <v>28.09</v>
          </cell>
          <cell r="M97">
            <v>338.88</v>
          </cell>
          <cell r="N97">
            <v>14.12</v>
          </cell>
        </row>
        <row r="98">
          <cell r="C98" t="str">
            <v>Умные девайсы</v>
          </cell>
          <cell r="E98">
            <v>1023052</v>
          </cell>
          <cell r="F98" t="str">
            <v>Аэрогриль Xiaomi Smart Air Fryer 5.5L</v>
          </cell>
          <cell r="G98">
            <v>499</v>
          </cell>
          <cell r="H98">
            <v>339</v>
          </cell>
          <cell r="I98">
            <v>348.96</v>
          </cell>
          <cell r="J98">
            <v>58.16</v>
          </cell>
          <cell r="K98">
            <v>378.95000000000005</v>
          </cell>
          <cell r="L98">
            <v>34.450000000000003</v>
          </cell>
          <cell r="M98">
            <v>398.88</v>
          </cell>
          <cell r="N98">
            <v>16.62</v>
          </cell>
        </row>
        <row r="99">
          <cell r="C99" t="str">
            <v>Умные девайсы</v>
          </cell>
          <cell r="E99">
            <v>1026665</v>
          </cell>
          <cell r="F99" t="str">
            <v>Кофеварка Xiaomi Espresso Machine</v>
          </cell>
          <cell r="G99">
            <v>499</v>
          </cell>
          <cell r="H99">
            <v>329</v>
          </cell>
          <cell r="I99">
            <v>328.98</v>
          </cell>
          <cell r="J99">
            <v>54.83</v>
          </cell>
          <cell r="K99">
            <v>348.91999999999996</v>
          </cell>
          <cell r="L99">
            <v>31.72</v>
          </cell>
          <cell r="M99">
            <v>388.79999999999995</v>
          </cell>
          <cell r="N99">
            <v>16.2</v>
          </cell>
        </row>
        <row r="100">
          <cell r="C100" t="str">
            <v>Умные девайсы</v>
          </cell>
          <cell r="E100">
            <v>1026422</v>
          </cell>
          <cell r="F100" t="str">
            <v>Ирригатор Evolution WF-03 т.син</v>
          </cell>
          <cell r="G100">
            <v>149</v>
          </cell>
          <cell r="H100">
            <v>79</v>
          </cell>
          <cell r="I100">
            <v>78.960000000000008</v>
          </cell>
          <cell r="J100">
            <v>13.16</v>
          </cell>
          <cell r="K100">
            <v>88.99</v>
          </cell>
          <cell r="L100">
            <v>8.09</v>
          </cell>
          <cell r="M100">
            <v>94.800000000000011</v>
          </cell>
          <cell r="N100">
            <v>3.95</v>
          </cell>
        </row>
        <row r="101">
          <cell r="C101" t="str">
            <v>Умные девайсы</v>
          </cell>
          <cell r="E101">
            <v>1026423</v>
          </cell>
          <cell r="F101" t="str">
            <v>Отпариватель Evolution HANDY 1 сер</v>
          </cell>
          <cell r="G101">
            <v>145</v>
          </cell>
          <cell r="H101">
            <v>89</v>
          </cell>
          <cell r="I101">
            <v>99</v>
          </cell>
          <cell r="J101">
            <v>16.5</v>
          </cell>
          <cell r="K101">
            <v>99</v>
          </cell>
          <cell r="L101">
            <v>9</v>
          </cell>
          <cell r="M101">
            <v>108.96000000000001</v>
          </cell>
          <cell r="N101">
            <v>4.54</v>
          </cell>
        </row>
        <row r="102">
          <cell r="C102" t="str">
            <v>Умные девайсы</v>
          </cell>
          <cell r="E102">
            <v>1026421</v>
          </cell>
          <cell r="F102" t="str">
            <v>Блендер 5 в 1 Evolution HBS-0651 син</v>
          </cell>
          <cell r="G102">
            <v>159.4</v>
          </cell>
          <cell r="H102">
            <v>119</v>
          </cell>
          <cell r="I102">
            <v>118.92</v>
          </cell>
          <cell r="J102">
            <v>19.82</v>
          </cell>
          <cell r="K102">
            <v>132</v>
          </cell>
          <cell r="L102">
            <v>12</v>
          </cell>
          <cell r="M102" t="str">
            <v/>
          </cell>
          <cell r="N102" t="str">
            <v/>
          </cell>
        </row>
        <row r="103">
          <cell r="C103" t="str">
            <v>Умные девайсы</v>
          </cell>
          <cell r="E103">
            <v>1027680</v>
          </cell>
          <cell r="F103" t="str">
            <v>Фен Trouver Shine 10 серебр</v>
          </cell>
          <cell r="G103">
            <v>299.10000000000002</v>
          </cell>
          <cell r="H103">
            <v>199</v>
          </cell>
          <cell r="I103">
            <v>198.95999999999998</v>
          </cell>
          <cell r="J103">
            <v>33.159999999999997</v>
          </cell>
          <cell r="K103">
            <v>198.88</v>
          </cell>
          <cell r="L103">
            <v>18.079999999999998</v>
          </cell>
          <cell r="M103">
            <v>198.95999999999998</v>
          </cell>
          <cell r="N103">
            <v>8.2899999999999991</v>
          </cell>
        </row>
        <row r="104">
          <cell r="C104" t="str">
            <v>Смартфон / планшет</v>
          </cell>
          <cell r="E104">
            <v>1023488</v>
          </cell>
          <cell r="F104" t="str">
            <v>Xiaomi 14T 12/256 титан черн</v>
          </cell>
          <cell r="G104">
            <v>2988</v>
          </cell>
          <cell r="H104">
            <v>1499</v>
          </cell>
          <cell r="I104">
            <v>1498.98</v>
          </cell>
          <cell r="J104">
            <v>249.83</v>
          </cell>
          <cell r="K104">
            <v>1598.96</v>
          </cell>
          <cell r="L104">
            <v>145.36000000000001</v>
          </cell>
          <cell r="M104">
            <v>1698.96</v>
          </cell>
          <cell r="N104">
            <v>70.790000000000006</v>
          </cell>
        </row>
        <row r="105">
          <cell r="C105" t="str">
            <v>Смартфон / планшет</v>
          </cell>
          <cell r="E105">
            <v>1023490</v>
          </cell>
          <cell r="F105" t="str">
            <v>Xiaomi 14T 12/256 титан сер</v>
          </cell>
          <cell r="G105">
            <v>2988</v>
          </cell>
          <cell r="H105">
            <v>1499</v>
          </cell>
          <cell r="I105">
            <v>1498.98</v>
          </cell>
          <cell r="J105">
            <v>249.83</v>
          </cell>
          <cell r="K105">
            <v>1598.96</v>
          </cell>
          <cell r="L105">
            <v>145.36000000000001</v>
          </cell>
          <cell r="M105">
            <v>1698.96</v>
          </cell>
          <cell r="N105">
            <v>70.790000000000006</v>
          </cell>
        </row>
        <row r="106">
          <cell r="C106" t="str">
            <v>Смартфон / планшет</v>
          </cell>
          <cell r="E106">
            <v>1023492</v>
          </cell>
          <cell r="F106" t="str">
            <v>Xiaomi 14T 12/256 лимон зел</v>
          </cell>
          <cell r="G106">
            <v>2988</v>
          </cell>
          <cell r="H106">
            <v>1499</v>
          </cell>
          <cell r="I106">
            <v>1498.98</v>
          </cell>
          <cell r="J106">
            <v>249.83</v>
          </cell>
          <cell r="K106">
            <v>1598.96</v>
          </cell>
          <cell r="L106">
            <v>145.36000000000001</v>
          </cell>
          <cell r="M106">
            <v>1698.96</v>
          </cell>
          <cell r="N106">
            <v>70.790000000000006</v>
          </cell>
        </row>
        <row r="107">
          <cell r="C107" t="str">
            <v>Смартфон / планшет</v>
          </cell>
          <cell r="E107">
            <v>1023498</v>
          </cell>
          <cell r="F107" t="str">
            <v>Xiaomi 14T Pro 12/512 титан черн</v>
          </cell>
          <cell r="G107">
            <v>4147</v>
          </cell>
          <cell r="H107">
            <v>2099</v>
          </cell>
          <cell r="I107">
            <v>2098.92</v>
          </cell>
          <cell r="J107">
            <v>349.82</v>
          </cell>
          <cell r="K107">
            <v>2299</v>
          </cell>
          <cell r="L107">
            <v>209</v>
          </cell>
          <cell r="M107">
            <v>2498.88</v>
          </cell>
          <cell r="N107">
            <v>104.12</v>
          </cell>
        </row>
        <row r="108">
          <cell r="C108" t="str">
            <v>Смартфон / планшет</v>
          </cell>
          <cell r="E108">
            <v>1023787</v>
          </cell>
          <cell r="F108" t="str">
            <v>Xiaomi 14T Pro 12/512 титан серый</v>
          </cell>
          <cell r="G108">
            <v>4147</v>
          </cell>
          <cell r="H108">
            <v>2099</v>
          </cell>
          <cell r="I108">
            <v>2098.92</v>
          </cell>
          <cell r="J108">
            <v>349.82</v>
          </cell>
          <cell r="K108">
            <v>2299</v>
          </cell>
          <cell r="L108">
            <v>209</v>
          </cell>
          <cell r="M108">
            <v>2498.88</v>
          </cell>
          <cell r="N108">
            <v>104.12</v>
          </cell>
        </row>
        <row r="109">
          <cell r="C109" t="str">
            <v>Смартфон / планшет</v>
          </cell>
          <cell r="E109">
            <v>1021585</v>
          </cell>
          <cell r="F109" t="str">
            <v>Redmi Note 13 Pro 8/256 зелён</v>
          </cell>
          <cell r="G109">
            <v>2191</v>
          </cell>
          <cell r="H109">
            <v>799</v>
          </cell>
          <cell r="I109">
            <v>798.96</v>
          </cell>
          <cell r="J109">
            <v>133.16</v>
          </cell>
          <cell r="K109">
            <v>798.82</v>
          </cell>
          <cell r="L109">
            <v>72.62</v>
          </cell>
          <cell r="M109">
            <v>898.80000000000007</v>
          </cell>
          <cell r="N109">
            <v>37.450000000000003</v>
          </cell>
        </row>
        <row r="110">
          <cell r="C110" t="str">
            <v>Смартфон / планшет</v>
          </cell>
          <cell r="E110">
            <v>1021605</v>
          </cell>
          <cell r="F110" t="str">
            <v>Redmi Note 13 Pro 8/256 черн</v>
          </cell>
          <cell r="G110">
            <v>2191</v>
          </cell>
          <cell r="H110">
            <v>799</v>
          </cell>
          <cell r="I110">
            <v>798.96</v>
          </cell>
          <cell r="J110">
            <v>133.16</v>
          </cell>
          <cell r="K110">
            <v>798.82</v>
          </cell>
          <cell r="L110">
            <v>72.62</v>
          </cell>
          <cell r="M110">
            <v>898.80000000000007</v>
          </cell>
          <cell r="N110">
            <v>37.450000000000003</v>
          </cell>
        </row>
        <row r="111">
          <cell r="C111" t="str">
            <v>Смартфон / планшет</v>
          </cell>
          <cell r="E111">
            <v>1021607</v>
          </cell>
          <cell r="F111" t="str">
            <v>Redmi Note 13 Pro 8/256 лаванд</v>
          </cell>
          <cell r="G111">
            <v>2191</v>
          </cell>
          <cell r="H111">
            <v>799</v>
          </cell>
          <cell r="I111">
            <v>798.96</v>
          </cell>
          <cell r="J111">
            <v>133.16</v>
          </cell>
          <cell r="K111">
            <v>798.82</v>
          </cell>
          <cell r="L111">
            <v>72.62</v>
          </cell>
          <cell r="M111">
            <v>898.80000000000007</v>
          </cell>
          <cell r="N111">
            <v>37.450000000000003</v>
          </cell>
        </row>
        <row r="112">
          <cell r="C112" t="str">
            <v>Смартфон / планшет</v>
          </cell>
          <cell r="E112">
            <v>1021587</v>
          </cell>
          <cell r="F112" t="str">
            <v>Redmi Note 13 Pro 12/512 черн</v>
          </cell>
          <cell r="G112">
            <v>2481</v>
          </cell>
          <cell r="H112">
            <v>999</v>
          </cell>
          <cell r="I112">
            <v>999</v>
          </cell>
          <cell r="J112">
            <v>166.5</v>
          </cell>
          <cell r="K112">
            <v>998.8</v>
          </cell>
          <cell r="L112">
            <v>90.8</v>
          </cell>
          <cell r="M112">
            <v>1098.96</v>
          </cell>
          <cell r="N112">
            <v>45.79</v>
          </cell>
        </row>
        <row r="113">
          <cell r="C113" t="str">
            <v>Смартфон / планшет</v>
          </cell>
          <cell r="E113">
            <v>1021591</v>
          </cell>
          <cell r="F113" t="str">
            <v>Redmi Note 13 Pro 12/512 зелен</v>
          </cell>
          <cell r="G113">
            <v>2481</v>
          </cell>
          <cell r="H113">
            <v>999</v>
          </cell>
          <cell r="I113">
            <v>999</v>
          </cell>
          <cell r="J113">
            <v>166.5</v>
          </cell>
          <cell r="K113">
            <v>998.8</v>
          </cell>
          <cell r="L113">
            <v>90.8</v>
          </cell>
          <cell r="M113">
            <v>1098.96</v>
          </cell>
          <cell r="N113">
            <v>45.79</v>
          </cell>
        </row>
        <row r="114">
          <cell r="C114" t="str">
            <v>Смартфон / планшет</v>
          </cell>
          <cell r="E114">
            <v>1021593</v>
          </cell>
          <cell r="F114" t="str">
            <v>Redmi Note 13 Pro+ 8/256 бел</v>
          </cell>
          <cell r="G114">
            <v>2554</v>
          </cell>
          <cell r="H114">
            <v>999</v>
          </cell>
          <cell r="I114">
            <v>999</v>
          </cell>
          <cell r="J114">
            <v>166.5</v>
          </cell>
          <cell r="K114">
            <v>998.8</v>
          </cell>
          <cell r="L114">
            <v>90.8</v>
          </cell>
          <cell r="M114">
            <v>1198.56</v>
          </cell>
          <cell r="N114">
            <v>49.94</v>
          </cell>
        </row>
        <row r="115">
          <cell r="C115" t="str">
            <v>Смартфон / планшет</v>
          </cell>
          <cell r="E115">
            <v>1021599</v>
          </cell>
          <cell r="F115" t="str">
            <v>Redmi Note 13 Pro+ 8/256 черн</v>
          </cell>
          <cell r="G115">
            <v>2554</v>
          </cell>
          <cell r="H115">
            <v>999</v>
          </cell>
          <cell r="I115">
            <v>999</v>
          </cell>
          <cell r="J115">
            <v>166.5</v>
          </cell>
          <cell r="K115">
            <v>998.8</v>
          </cell>
          <cell r="L115">
            <v>90.8</v>
          </cell>
          <cell r="M115">
            <v>1198.56</v>
          </cell>
          <cell r="N115">
            <v>49.94</v>
          </cell>
        </row>
        <row r="116">
          <cell r="C116" t="str">
            <v>Смартфон / планшет</v>
          </cell>
          <cell r="E116">
            <v>1021603</v>
          </cell>
          <cell r="F116" t="str">
            <v>Redmi Note 13 Pro+ 8/256 пурпурн</v>
          </cell>
          <cell r="G116">
            <v>2554</v>
          </cell>
          <cell r="H116">
            <v>999</v>
          </cell>
          <cell r="I116">
            <v>999</v>
          </cell>
          <cell r="J116">
            <v>166.5</v>
          </cell>
          <cell r="K116">
            <v>998.8</v>
          </cell>
          <cell r="L116">
            <v>90.8</v>
          </cell>
          <cell r="M116">
            <v>1198.56</v>
          </cell>
          <cell r="N116">
            <v>49.94</v>
          </cell>
        </row>
        <row r="117">
          <cell r="C117" t="str">
            <v>Смартфон / планшет</v>
          </cell>
          <cell r="E117">
            <v>1021597</v>
          </cell>
          <cell r="F117" t="str">
            <v>Redmi Note 13 Pro+ 12/512 бел</v>
          </cell>
          <cell r="G117">
            <v>3133</v>
          </cell>
          <cell r="H117">
            <v>999</v>
          </cell>
          <cell r="I117">
            <v>999</v>
          </cell>
          <cell r="J117">
            <v>166.5</v>
          </cell>
          <cell r="K117">
            <v>998.8</v>
          </cell>
          <cell r="L117">
            <v>90.8</v>
          </cell>
          <cell r="M117">
            <v>1198.56</v>
          </cell>
          <cell r="N117">
            <v>49.94</v>
          </cell>
        </row>
        <row r="118">
          <cell r="C118" t="str">
            <v>Смартфон / планшет</v>
          </cell>
          <cell r="E118">
            <v>1021601</v>
          </cell>
          <cell r="F118" t="str">
            <v>Redmi Note 13 Pro+ 12/512 черн</v>
          </cell>
          <cell r="G118">
            <v>3133</v>
          </cell>
          <cell r="H118">
            <v>999</v>
          </cell>
          <cell r="I118">
            <v>999</v>
          </cell>
          <cell r="J118">
            <v>166.5</v>
          </cell>
          <cell r="K118">
            <v>998.8</v>
          </cell>
          <cell r="L118">
            <v>90.8</v>
          </cell>
          <cell r="M118">
            <v>1198.56</v>
          </cell>
          <cell r="N118">
            <v>49.94</v>
          </cell>
        </row>
        <row r="119">
          <cell r="C119" t="str">
            <v>Смартфон / планшет</v>
          </cell>
          <cell r="E119">
            <v>1021609</v>
          </cell>
          <cell r="F119" t="str">
            <v>Redmi Note 13 Pro+ 12/512 пурпурн</v>
          </cell>
          <cell r="G119">
            <v>3133</v>
          </cell>
          <cell r="H119">
            <v>999</v>
          </cell>
          <cell r="I119">
            <v>999</v>
          </cell>
          <cell r="J119">
            <v>166.5</v>
          </cell>
          <cell r="K119">
            <v>998.8</v>
          </cell>
          <cell r="L119">
            <v>90.8</v>
          </cell>
          <cell r="M119">
            <v>1198.56</v>
          </cell>
          <cell r="N119">
            <v>49.94</v>
          </cell>
        </row>
        <row r="120">
          <cell r="C120" t="str">
            <v>Смартфон / планшет</v>
          </cell>
          <cell r="E120">
            <v>1023041</v>
          </cell>
          <cell r="F120" t="str">
            <v>Redmi Note 13 Pro+ 12/512 серебр</v>
          </cell>
          <cell r="G120">
            <v>3133</v>
          </cell>
          <cell r="H120">
            <v>999</v>
          </cell>
          <cell r="I120">
            <v>999</v>
          </cell>
          <cell r="J120">
            <v>166.5</v>
          </cell>
          <cell r="K120">
            <v>998.8</v>
          </cell>
          <cell r="L120">
            <v>90.8</v>
          </cell>
          <cell r="M120">
            <v>1198.56</v>
          </cell>
          <cell r="N120">
            <v>49.94</v>
          </cell>
        </row>
        <row r="121">
          <cell r="C121" t="str">
            <v>Смартфон / планшет</v>
          </cell>
          <cell r="E121">
            <v>1024789</v>
          </cell>
          <cell r="F121" t="str">
            <v>Redmi Note 14 6/128 черн</v>
          </cell>
          <cell r="G121">
            <v>1467</v>
          </cell>
          <cell r="H121">
            <v>549</v>
          </cell>
          <cell r="I121">
            <v>549</v>
          </cell>
          <cell r="J121">
            <v>91.5</v>
          </cell>
          <cell r="K121">
            <v>548.9</v>
          </cell>
          <cell r="L121">
            <v>49.9</v>
          </cell>
          <cell r="M121">
            <v>648.96</v>
          </cell>
          <cell r="N121">
            <v>27.04</v>
          </cell>
        </row>
        <row r="122">
          <cell r="C122" t="str">
            <v>Смартфон / планшет</v>
          </cell>
          <cell r="E122">
            <v>1024791</v>
          </cell>
          <cell r="F122" t="str">
            <v>Redmi Note 14 6/128 зел</v>
          </cell>
          <cell r="G122">
            <v>1467</v>
          </cell>
          <cell r="H122">
            <v>549</v>
          </cell>
          <cell r="I122">
            <v>549</v>
          </cell>
          <cell r="J122">
            <v>91.5</v>
          </cell>
          <cell r="K122">
            <v>548.9</v>
          </cell>
          <cell r="L122">
            <v>49.9</v>
          </cell>
          <cell r="M122">
            <v>648.96</v>
          </cell>
          <cell r="N122">
            <v>27.04</v>
          </cell>
        </row>
        <row r="123">
          <cell r="C123" t="str">
            <v>Смартфон / планшет</v>
          </cell>
          <cell r="E123">
            <v>1025007</v>
          </cell>
          <cell r="F123" t="str">
            <v>Redmi Note 14 6/128 син</v>
          </cell>
          <cell r="G123">
            <v>1467</v>
          </cell>
          <cell r="H123">
            <v>549</v>
          </cell>
          <cell r="I123">
            <v>549</v>
          </cell>
          <cell r="J123">
            <v>91.5</v>
          </cell>
          <cell r="K123">
            <v>548.9</v>
          </cell>
          <cell r="L123">
            <v>49.9</v>
          </cell>
          <cell r="M123">
            <v>648.96</v>
          </cell>
          <cell r="N123">
            <v>27.04</v>
          </cell>
        </row>
        <row r="124">
          <cell r="C124" t="str">
            <v>Смартфон / планшет</v>
          </cell>
          <cell r="E124">
            <v>1026002</v>
          </cell>
          <cell r="F124" t="str">
            <v>Redmi Note 14S 8/256 фиол</v>
          </cell>
          <cell r="G124">
            <v>1873</v>
          </cell>
          <cell r="H124">
            <v>699</v>
          </cell>
          <cell r="I124">
            <v>699</v>
          </cell>
          <cell r="J124">
            <v>116.5</v>
          </cell>
          <cell r="K124">
            <v>698.93999999999994</v>
          </cell>
          <cell r="L124">
            <v>63.54</v>
          </cell>
          <cell r="M124">
            <v>998.87999999999988</v>
          </cell>
          <cell r="N124">
            <v>41.62</v>
          </cell>
        </row>
        <row r="125">
          <cell r="C125" t="str">
            <v>Смартфон / планшет</v>
          </cell>
          <cell r="E125">
            <v>1026004</v>
          </cell>
          <cell r="F125" t="str">
            <v>Redmi Note 14S 8/256 черн</v>
          </cell>
          <cell r="G125">
            <v>1873</v>
          </cell>
          <cell r="H125">
            <v>699</v>
          </cell>
          <cell r="I125">
            <v>699</v>
          </cell>
          <cell r="J125">
            <v>116.5</v>
          </cell>
          <cell r="K125">
            <v>698.93999999999994</v>
          </cell>
          <cell r="L125">
            <v>63.54</v>
          </cell>
          <cell r="M125">
            <v>998.87999999999988</v>
          </cell>
          <cell r="N125">
            <v>41.62</v>
          </cell>
        </row>
        <row r="126">
          <cell r="C126" t="str">
            <v>Смартфон / планшет</v>
          </cell>
          <cell r="E126">
            <v>1024807</v>
          </cell>
          <cell r="F126" t="str">
            <v>Redmi Note 14 Pro 5G 12/256 черн</v>
          </cell>
          <cell r="G126">
            <v>2698</v>
          </cell>
          <cell r="H126">
            <v>1099</v>
          </cell>
          <cell r="I126">
            <v>1098.96</v>
          </cell>
          <cell r="J126">
            <v>183.16</v>
          </cell>
          <cell r="K126">
            <v>1098.9000000000001</v>
          </cell>
          <cell r="L126">
            <v>99.9</v>
          </cell>
          <cell r="M126">
            <v>1298.8799999999999</v>
          </cell>
          <cell r="N126">
            <v>54.12</v>
          </cell>
        </row>
        <row r="127">
          <cell r="C127" t="str">
            <v>Смартфон / планшет</v>
          </cell>
          <cell r="E127">
            <v>1024809</v>
          </cell>
          <cell r="F127" t="str">
            <v>Redmi Note 14 Pro 5G 12/256 зел</v>
          </cell>
          <cell r="G127">
            <v>2698</v>
          </cell>
          <cell r="H127">
            <v>1099</v>
          </cell>
          <cell r="I127">
            <v>1098.96</v>
          </cell>
          <cell r="J127">
            <v>183.16</v>
          </cell>
          <cell r="K127">
            <v>1098.9000000000001</v>
          </cell>
          <cell r="L127">
            <v>99.9</v>
          </cell>
          <cell r="M127">
            <v>1298.8799999999999</v>
          </cell>
          <cell r="N127">
            <v>54.12</v>
          </cell>
        </row>
        <row r="128">
          <cell r="C128" t="str">
            <v>Смартфон / планшет</v>
          </cell>
          <cell r="E128">
            <v>1024392</v>
          </cell>
          <cell r="F128" t="str">
            <v>Honor X9c 12/256 BRP-NX1 черн</v>
          </cell>
          <cell r="G128">
            <v>2264</v>
          </cell>
          <cell r="H128">
            <v>899</v>
          </cell>
          <cell r="I128">
            <v>898.98</v>
          </cell>
          <cell r="J128">
            <v>149.83000000000001</v>
          </cell>
          <cell r="K128">
            <v>898.92</v>
          </cell>
          <cell r="L128">
            <v>81.72</v>
          </cell>
          <cell r="M128">
            <v>998.87999999999988</v>
          </cell>
          <cell r="N128">
            <v>41.62</v>
          </cell>
        </row>
        <row r="129">
          <cell r="C129" t="str">
            <v>Смартфон / планшет</v>
          </cell>
          <cell r="E129">
            <v>1024394</v>
          </cell>
          <cell r="F129" t="str">
            <v>Honor X9c 12/256 BRP-NX1 голуб</v>
          </cell>
          <cell r="G129">
            <v>2264</v>
          </cell>
          <cell r="H129">
            <v>899</v>
          </cell>
          <cell r="I129">
            <v>898.98</v>
          </cell>
          <cell r="J129">
            <v>149.83000000000001</v>
          </cell>
          <cell r="K129">
            <v>898.92</v>
          </cell>
          <cell r="L129">
            <v>81.72</v>
          </cell>
          <cell r="M129">
            <v>998.87999999999988</v>
          </cell>
          <cell r="N129">
            <v>41.62</v>
          </cell>
        </row>
        <row r="130">
          <cell r="C130" t="str">
            <v>Смартфон / планшет</v>
          </cell>
          <cell r="E130">
            <v>1024396</v>
          </cell>
          <cell r="F130" t="str">
            <v>Honor X9c 12/256 BRP-NX1 фиолет</v>
          </cell>
          <cell r="G130">
            <v>2264</v>
          </cell>
          <cell r="H130">
            <v>899</v>
          </cell>
          <cell r="I130">
            <v>898.98</v>
          </cell>
          <cell r="J130">
            <v>149.83000000000001</v>
          </cell>
          <cell r="K130">
            <v>898.92</v>
          </cell>
          <cell r="L130">
            <v>81.72</v>
          </cell>
          <cell r="M130">
            <v>998.87999999999988</v>
          </cell>
          <cell r="N130">
            <v>41.62</v>
          </cell>
        </row>
        <row r="131">
          <cell r="C131" t="str">
            <v>Смартфон / планшет</v>
          </cell>
          <cell r="E131">
            <v>1024398</v>
          </cell>
          <cell r="F131" t="str">
            <v>Honor X9c 8/256 BRP-NX1 черн</v>
          </cell>
          <cell r="G131">
            <v>2119</v>
          </cell>
          <cell r="H131">
            <v>799</v>
          </cell>
          <cell r="I131">
            <v>798.96</v>
          </cell>
          <cell r="J131">
            <v>133.16</v>
          </cell>
          <cell r="K131">
            <v>798.82</v>
          </cell>
          <cell r="L131">
            <v>72.62</v>
          </cell>
          <cell r="M131">
            <v>898.80000000000007</v>
          </cell>
          <cell r="N131">
            <v>37.450000000000003</v>
          </cell>
        </row>
        <row r="132">
          <cell r="C132" t="str">
            <v>Смартфон / планшет</v>
          </cell>
          <cell r="E132">
            <v>1024400</v>
          </cell>
          <cell r="F132" t="str">
            <v>Honor X9c 8/256 BRP-NX1 голуб</v>
          </cell>
          <cell r="G132">
            <v>2119</v>
          </cell>
          <cell r="H132">
            <v>799</v>
          </cell>
          <cell r="I132">
            <v>798.96</v>
          </cell>
          <cell r="J132">
            <v>133.16</v>
          </cell>
          <cell r="K132">
            <v>798.82</v>
          </cell>
          <cell r="L132">
            <v>72.62</v>
          </cell>
          <cell r="M132">
            <v>898.80000000000007</v>
          </cell>
          <cell r="N132">
            <v>37.450000000000003</v>
          </cell>
        </row>
        <row r="133">
          <cell r="C133" t="str">
            <v>Смартфон / планшет</v>
          </cell>
          <cell r="E133">
            <v>1024402</v>
          </cell>
          <cell r="F133" t="str">
            <v>Honor X9c 8/256 BRP-NX1 фиолет</v>
          </cell>
          <cell r="G133">
            <v>2119</v>
          </cell>
          <cell r="H133">
            <v>799</v>
          </cell>
          <cell r="I133">
            <v>798.96</v>
          </cell>
          <cell r="J133">
            <v>133.16</v>
          </cell>
          <cell r="K133">
            <v>798.82</v>
          </cell>
          <cell r="L133">
            <v>72.62</v>
          </cell>
          <cell r="M133">
            <v>898.80000000000007</v>
          </cell>
          <cell r="N133">
            <v>37.450000000000003</v>
          </cell>
        </row>
        <row r="134">
          <cell r="C134" t="str">
            <v>Смартфон / планшет</v>
          </cell>
          <cell r="E134">
            <v>1024637</v>
          </cell>
          <cell r="F134" t="str">
            <v>Honor X9c Smart 8/256 BRC-NX1 голуб</v>
          </cell>
          <cell r="G134">
            <v>1931</v>
          </cell>
          <cell r="H134">
            <v>499</v>
          </cell>
          <cell r="I134">
            <v>498.96</v>
          </cell>
          <cell r="J134">
            <v>83.16</v>
          </cell>
          <cell r="K134">
            <v>558.91000000000008</v>
          </cell>
          <cell r="L134">
            <v>50.81</v>
          </cell>
          <cell r="M134">
            <v>798.96</v>
          </cell>
          <cell r="N134">
            <v>33.29</v>
          </cell>
        </row>
        <row r="135">
          <cell r="C135" t="str">
            <v>Смартфон / планшет</v>
          </cell>
          <cell r="E135">
            <v>1024639</v>
          </cell>
          <cell r="F135" t="str">
            <v>Honor X9c Smart 8/256 BRC-NX1 бел</v>
          </cell>
          <cell r="G135">
            <v>1931</v>
          </cell>
          <cell r="H135">
            <v>499</v>
          </cell>
          <cell r="I135">
            <v>498.96</v>
          </cell>
          <cell r="J135">
            <v>83.16</v>
          </cell>
          <cell r="K135">
            <v>558.91000000000008</v>
          </cell>
          <cell r="L135">
            <v>50.81</v>
          </cell>
          <cell r="M135">
            <v>798.96</v>
          </cell>
          <cell r="N135">
            <v>33.29</v>
          </cell>
        </row>
        <row r="136">
          <cell r="C136" t="str">
            <v>Смартфон / планшет</v>
          </cell>
          <cell r="E136">
            <v>1024643</v>
          </cell>
          <cell r="F136" t="str">
            <v>Honor X9c Smart 8/256 BRC-NX1 черн</v>
          </cell>
          <cell r="G136">
            <v>1931</v>
          </cell>
          <cell r="H136">
            <v>499</v>
          </cell>
          <cell r="I136">
            <v>498.96</v>
          </cell>
          <cell r="J136">
            <v>83.16</v>
          </cell>
          <cell r="K136">
            <v>558.91000000000008</v>
          </cell>
          <cell r="L136">
            <v>50.81</v>
          </cell>
          <cell r="M136">
            <v>798.96</v>
          </cell>
          <cell r="N136">
            <v>33.29</v>
          </cell>
        </row>
        <row r="137">
          <cell r="C137" t="str">
            <v>Смартфон / планшет</v>
          </cell>
          <cell r="E137">
            <v>1022484</v>
          </cell>
          <cell r="F137" t="str">
            <v>Redmi A3 3/64 синий</v>
          </cell>
          <cell r="G137">
            <v>641</v>
          </cell>
          <cell r="H137">
            <v>159</v>
          </cell>
          <cell r="I137">
            <v>219</v>
          </cell>
          <cell r="J137">
            <v>36.5</v>
          </cell>
          <cell r="K137">
            <v>228.91</v>
          </cell>
          <cell r="L137">
            <v>20.81</v>
          </cell>
          <cell r="M137">
            <v>258.95999999999998</v>
          </cell>
          <cell r="N137">
            <v>10.79</v>
          </cell>
        </row>
        <row r="138">
          <cell r="C138" t="str">
            <v>Смартфон / планшет</v>
          </cell>
          <cell r="E138">
            <v>1022487</v>
          </cell>
          <cell r="F138" t="str">
            <v>Redmi A3 3/64 зеленый</v>
          </cell>
          <cell r="G138">
            <v>641</v>
          </cell>
          <cell r="H138">
            <v>159</v>
          </cell>
          <cell r="I138">
            <v>219</v>
          </cell>
          <cell r="J138">
            <v>36.5</v>
          </cell>
          <cell r="K138">
            <v>228.91</v>
          </cell>
          <cell r="L138">
            <v>20.81</v>
          </cell>
          <cell r="M138">
            <v>258.95999999999998</v>
          </cell>
          <cell r="N138">
            <v>10.79</v>
          </cell>
        </row>
        <row r="139">
          <cell r="C139" t="str">
            <v>Смартфон / планшет</v>
          </cell>
          <cell r="E139">
            <v>1022490</v>
          </cell>
          <cell r="F139" t="str">
            <v>Redmi A3 3/64 черный</v>
          </cell>
          <cell r="G139">
            <v>641</v>
          </cell>
          <cell r="H139">
            <v>159</v>
          </cell>
          <cell r="I139">
            <v>219</v>
          </cell>
          <cell r="J139">
            <v>36.5</v>
          </cell>
          <cell r="K139">
            <v>228.91</v>
          </cell>
          <cell r="L139">
            <v>20.81</v>
          </cell>
          <cell r="M139">
            <v>258.95999999999998</v>
          </cell>
          <cell r="N139">
            <v>10.79</v>
          </cell>
        </row>
        <row r="140">
          <cell r="C140" t="str">
            <v>Смартфон / планшет</v>
          </cell>
          <cell r="E140">
            <v>1025256</v>
          </cell>
          <cell r="F140" t="str">
            <v>Redmi A3x 3/64 черн</v>
          </cell>
          <cell r="G140">
            <v>569</v>
          </cell>
          <cell r="H140">
            <v>159</v>
          </cell>
          <cell r="I140">
            <v>219</v>
          </cell>
          <cell r="J140">
            <v>36.5</v>
          </cell>
          <cell r="K140">
            <v>228.91</v>
          </cell>
          <cell r="L140">
            <v>20.81</v>
          </cell>
          <cell r="M140">
            <v>258.95999999999998</v>
          </cell>
          <cell r="N140">
            <v>10.79</v>
          </cell>
        </row>
        <row r="141">
          <cell r="C141" t="str">
            <v>Смартфон / планшет</v>
          </cell>
          <cell r="E141">
            <v>1025258</v>
          </cell>
          <cell r="F141" t="str">
            <v>Redmi A3x 3/64 бел</v>
          </cell>
          <cell r="G141">
            <v>569</v>
          </cell>
          <cell r="H141">
            <v>159</v>
          </cell>
          <cell r="I141">
            <v>219</v>
          </cell>
          <cell r="J141">
            <v>36.5</v>
          </cell>
          <cell r="K141">
            <v>228.91</v>
          </cell>
          <cell r="L141">
            <v>20.81</v>
          </cell>
          <cell r="M141">
            <v>258.95999999999998</v>
          </cell>
          <cell r="N141">
            <v>10.79</v>
          </cell>
        </row>
        <row r="142">
          <cell r="C142" t="str">
            <v>Смартфон / планшет</v>
          </cell>
          <cell r="E142">
            <v>1025260</v>
          </cell>
          <cell r="F142" t="str">
            <v>Redmi A3x 3/64 зел</v>
          </cell>
          <cell r="G142">
            <v>569</v>
          </cell>
          <cell r="H142">
            <v>159</v>
          </cell>
          <cell r="I142">
            <v>219</v>
          </cell>
          <cell r="J142">
            <v>36.5</v>
          </cell>
          <cell r="K142">
            <v>228.91</v>
          </cell>
          <cell r="L142">
            <v>20.81</v>
          </cell>
          <cell r="M142">
            <v>258.95999999999998</v>
          </cell>
          <cell r="N142">
            <v>10.79</v>
          </cell>
        </row>
        <row r="143">
          <cell r="C143" t="str">
            <v>Смартфон / планшет</v>
          </cell>
          <cell r="E143">
            <v>1021886</v>
          </cell>
          <cell r="F143" t="str">
            <v>Redmi A3 4/128 синий</v>
          </cell>
          <cell r="G143">
            <v>743</v>
          </cell>
          <cell r="H143">
            <v>199</v>
          </cell>
          <cell r="I143">
            <v>288.95999999999998</v>
          </cell>
          <cell r="J143">
            <v>48.16</v>
          </cell>
          <cell r="K143">
            <v>298.98</v>
          </cell>
          <cell r="L143">
            <v>27.18</v>
          </cell>
          <cell r="M143">
            <v>338.88</v>
          </cell>
          <cell r="N143">
            <v>14.12</v>
          </cell>
        </row>
        <row r="144">
          <cell r="C144" t="str">
            <v>Смартфон / планшет</v>
          </cell>
          <cell r="E144">
            <v>1021888</v>
          </cell>
          <cell r="F144" t="str">
            <v>Redmi A3 4/128 зеленый</v>
          </cell>
          <cell r="G144">
            <v>743</v>
          </cell>
          <cell r="H144">
            <v>199</v>
          </cell>
          <cell r="I144">
            <v>288.95999999999998</v>
          </cell>
          <cell r="J144">
            <v>48.16</v>
          </cell>
          <cell r="K144">
            <v>298.98</v>
          </cell>
          <cell r="L144">
            <v>27.18</v>
          </cell>
          <cell r="M144">
            <v>338.88</v>
          </cell>
          <cell r="N144">
            <v>14.12</v>
          </cell>
        </row>
        <row r="145">
          <cell r="C145" t="str">
            <v>Смартфон / планшет</v>
          </cell>
          <cell r="E145">
            <v>1021890</v>
          </cell>
          <cell r="F145" t="str">
            <v>Redmi A3 4/128 черный</v>
          </cell>
          <cell r="G145">
            <v>743</v>
          </cell>
          <cell r="H145">
            <v>199</v>
          </cell>
          <cell r="I145">
            <v>288.95999999999998</v>
          </cell>
          <cell r="J145">
            <v>48.16</v>
          </cell>
          <cell r="K145">
            <v>298.98</v>
          </cell>
          <cell r="L145">
            <v>27.18</v>
          </cell>
          <cell r="M145">
            <v>338.88</v>
          </cell>
          <cell r="N145">
            <v>14.12</v>
          </cell>
        </row>
        <row r="146">
          <cell r="C146" t="str">
            <v>Смартфон / планшет</v>
          </cell>
          <cell r="E146">
            <v>1023821</v>
          </cell>
          <cell r="F146" t="str">
            <v>Redmi 14C 4/128 фиол</v>
          </cell>
          <cell r="G146">
            <v>844</v>
          </cell>
          <cell r="H146">
            <v>239</v>
          </cell>
          <cell r="I146">
            <v>238.98</v>
          </cell>
          <cell r="J146">
            <v>39.83</v>
          </cell>
          <cell r="K146">
            <v>298.98</v>
          </cell>
          <cell r="L146">
            <v>27.18</v>
          </cell>
          <cell r="M146">
            <v>298.56</v>
          </cell>
          <cell r="N146">
            <v>12.44</v>
          </cell>
        </row>
        <row r="147">
          <cell r="C147" t="str">
            <v>Смартфон / планшет</v>
          </cell>
          <cell r="E147">
            <v>1023826</v>
          </cell>
          <cell r="F147" t="str">
            <v>Redmi 14C 4/128 черн</v>
          </cell>
          <cell r="G147">
            <v>844</v>
          </cell>
          <cell r="H147">
            <v>239</v>
          </cell>
          <cell r="I147">
            <v>238.98</v>
          </cell>
          <cell r="J147">
            <v>39.83</v>
          </cell>
          <cell r="K147">
            <v>298.98</v>
          </cell>
          <cell r="L147">
            <v>27.18</v>
          </cell>
          <cell r="M147">
            <v>298.56</v>
          </cell>
          <cell r="N147">
            <v>12.44</v>
          </cell>
        </row>
        <row r="148">
          <cell r="C148" t="str">
            <v>Смартфон / планшет</v>
          </cell>
          <cell r="E148">
            <v>1023829</v>
          </cell>
          <cell r="F148" t="str">
            <v>Redmi 14C 4/128 зелен</v>
          </cell>
          <cell r="G148">
            <v>844</v>
          </cell>
          <cell r="H148">
            <v>239</v>
          </cell>
          <cell r="I148">
            <v>238.98</v>
          </cell>
          <cell r="J148">
            <v>39.83</v>
          </cell>
          <cell r="K148">
            <v>298.98</v>
          </cell>
          <cell r="L148">
            <v>27.18</v>
          </cell>
          <cell r="M148">
            <v>298.56</v>
          </cell>
          <cell r="N148">
            <v>12.44</v>
          </cell>
        </row>
        <row r="149">
          <cell r="C149" t="str">
            <v>Смартфон / планшет</v>
          </cell>
          <cell r="E149">
            <v>1024064</v>
          </cell>
          <cell r="F149" t="str">
            <v>Redmi 14C 4/128 синий</v>
          </cell>
          <cell r="G149">
            <v>844</v>
          </cell>
          <cell r="H149">
            <v>239</v>
          </cell>
          <cell r="I149">
            <v>238.98</v>
          </cell>
          <cell r="J149">
            <v>39.83</v>
          </cell>
          <cell r="K149">
            <v>298.98</v>
          </cell>
          <cell r="L149">
            <v>27.18</v>
          </cell>
          <cell r="M149">
            <v>298.56</v>
          </cell>
          <cell r="N149">
            <v>12.44</v>
          </cell>
        </row>
        <row r="150">
          <cell r="C150" t="str">
            <v>Смартфон / планшет</v>
          </cell>
          <cell r="E150">
            <v>1024026</v>
          </cell>
          <cell r="F150" t="str">
            <v>Redmi 14C 8/256 зелен</v>
          </cell>
          <cell r="G150">
            <v>1061</v>
          </cell>
          <cell r="H150">
            <v>299</v>
          </cell>
          <cell r="I150">
            <v>298.92</v>
          </cell>
          <cell r="J150">
            <v>49.82</v>
          </cell>
          <cell r="K150">
            <v>398.85999999999996</v>
          </cell>
          <cell r="L150">
            <v>36.26</v>
          </cell>
          <cell r="M150">
            <v>448.79999999999995</v>
          </cell>
          <cell r="N150">
            <v>18.7</v>
          </cell>
        </row>
        <row r="151">
          <cell r="C151" t="str">
            <v>Смартфон / планшет</v>
          </cell>
          <cell r="E151">
            <v>1024028</v>
          </cell>
          <cell r="F151" t="str">
            <v>Redmi 14C 8/256 фиол</v>
          </cell>
          <cell r="G151">
            <v>1061</v>
          </cell>
          <cell r="H151">
            <v>299</v>
          </cell>
          <cell r="I151">
            <v>298.92</v>
          </cell>
          <cell r="J151">
            <v>49.82</v>
          </cell>
          <cell r="K151">
            <v>398.85999999999996</v>
          </cell>
          <cell r="L151">
            <v>36.26</v>
          </cell>
          <cell r="M151">
            <v>448.79999999999995</v>
          </cell>
          <cell r="N151">
            <v>18.7</v>
          </cell>
        </row>
        <row r="152">
          <cell r="C152" t="str">
            <v>Смартфон / планшет</v>
          </cell>
          <cell r="E152">
            <v>1024030</v>
          </cell>
          <cell r="F152" t="str">
            <v>Redmi 14C 8/256 синий</v>
          </cell>
          <cell r="G152">
            <v>1061</v>
          </cell>
          <cell r="H152">
            <v>299</v>
          </cell>
          <cell r="I152">
            <v>298.92</v>
          </cell>
          <cell r="J152">
            <v>49.82</v>
          </cell>
          <cell r="K152">
            <v>398.85999999999996</v>
          </cell>
          <cell r="L152">
            <v>36.26</v>
          </cell>
          <cell r="M152">
            <v>448.79999999999995</v>
          </cell>
          <cell r="N152">
            <v>18.7</v>
          </cell>
        </row>
        <row r="153">
          <cell r="C153" t="str">
            <v>Смартфон / планшет</v>
          </cell>
          <cell r="E153">
            <v>1024032</v>
          </cell>
          <cell r="F153" t="str">
            <v>Redmi 14C 8/256 черн</v>
          </cell>
          <cell r="G153">
            <v>1061</v>
          </cell>
          <cell r="H153">
            <v>299</v>
          </cell>
          <cell r="I153">
            <v>298.92</v>
          </cell>
          <cell r="J153">
            <v>49.82</v>
          </cell>
          <cell r="K153">
            <v>398.85999999999996</v>
          </cell>
          <cell r="L153">
            <v>36.26</v>
          </cell>
          <cell r="M153">
            <v>448.79999999999995</v>
          </cell>
          <cell r="N153">
            <v>18.7</v>
          </cell>
        </row>
        <row r="154">
          <cell r="C154" t="str">
            <v>Смартфон / планшет</v>
          </cell>
          <cell r="E154">
            <v>1023432</v>
          </cell>
          <cell r="F154" t="str">
            <v>Redmi 13 6/128 черный</v>
          </cell>
          <cell r="G154">
            <v>1018</v>
          </cell>
          <cell r="H154">
            <v>299</v>
          </cell>
          <cell r="I154">
            <v>298.92</v>
          </cell>
          <cell r="J154">
            <v>49.82</v>
          </cell>
          <cell r="K154">
            <v>368.94</v>
          </cell>
          <cell r="L154">
            <v>33.54</v>
          </cell>
          <cell r="M154">
            <v>418.79999999999995</v>
          </cell>
          <cell r="N154">
            <v>17.45</v>
          </cell>
        </row>
        <row r="155">
          <cell r="C155" t="str">
            <v>Смартфон / планшет</v>
          </cell>
          <cell r="E155">
            <v>1023440</v>
          </cell>
          <cell r="F155" t="str">
            <v>Redmi 13 6/128 золот</v>
          </cell>
          <cell r="G155">
            <v>1018</v>
          </cell>
          <cell r="H155">
            <v>299</v>
          </cell>
          <cell r="I155">
            <v>298.92</v>
          </cell>
          <cell r="J155">
            <v>49.82</v>
          </cell>
          <cell r="K155">
            <v>368.94</v>
          </cell>
          <cell r="L155">
            <v>33.54</v>
          </cell>
          <cell r="M155">
            <v>418.79999999999995</v>
          </cell>
          <cell r="N155">
            <v>17.45</v>
          </cell>
        </row>
        <row r="156">
          <cell r="C156" t="str">
            <v>Смартфон / планшет</v>
          </cell>
          <cell r="E156">
            <v>1023443</v>
          </cell>
          <cell r="F156" t="str">
            <v>Redmi 13 6/128 синий</v>
          </cell>
          <cell r="G156">
            <v>1018</v>
          </cell>
          <cell r="H156">
            <v>299</v>
          </cell>
          <cell r="I156">
            <v>298.92</v>
          </cell>
          <cell r="J156">
            <v>49.82</v>
          </cell>
          <cell r="K156">
            <v>368.94</v>
          </cell>
          <cell r="L156">
            <v>33.54</v>
          </cell>
          <cell r="M156">
            <v>418.79999999999995</v>
          </cell>
          <cell r="N156">
            <v>17.45</v>
          </cell>
        </row>
        <row r="157">
          <cell r="C157" t="str">
            <v>Смартфон / планшет</v>
          </cell>
          <cell r="E157">
            <v>1022578</v>
          </cell>
          <cell r="F157" t="str">
            <v>Redmi 13 8/256 розов</v>
          </cell>
          <cell r="G157">
            <v>1235</v>
          </cell>
          <cell r="H157">
            <v>299</v>
          </cell>
          <cell r="I157">
            <v>298.92</v>
          </cell>
          <cell r="J157">
            <v>49.82</v>
          </cell>
          <cell r="K157">
            <v>368.94</v>
          </cell>
          <cell r="L157">
            <v>33.54</v>
          </cell>
          <cell r="M157">
            <v>448.79999999999995</v>
          </cell>
          <cell r="N157">
            <v>18.7</v>
          </cell>
        </row>
        <row r="158">
          <cell r="C158" t="str">
            <v>Смартфон / планшет</v>
          </cell>
          <cell r="E158">
            <v>1022581</v>
          </cell>
          <cell r="F158" t="str">
            <v>Redmi 13 8/256 черный</v>
          </cell>
          <cell r="G158">
            <v>1235</v>
          </cell>
          <cell r="H158">
            <v>299</v>
          </cell>
          <cell r="I158">
            <v>298.92</v>
          </cell>
          <cell r="J158">
            <v>49.82</v>
          </cell>
          <cell r="K158">
            <v>368.94</v>
          </cell>
          <cell r="L158">
            <v>33.54</v>
          </cell>
          <cell r="M158">
            <v>448.79999999999995</v>
          </cell>
          <cell r="N158">
            <v>18.7</v>
          </cell>
        </row>
        <row r="159">
          <cell r="C159" t="str">
            <v>Смартфон / планшет</v>
          </cell>
          <cell r="E159">
            <v>1022584</v>
          </cell>
          <cell r="F159" t="str">
            <v>Redmi 13 8/256 синий</v>
          </cell>
          <cell r="G159">
            <v>1235</v>
          </cell>
          <cell r="H159">
            <v>299</v>
          </cell>
          <cell r="I159">
            <v>298.92</v>
          </cell>
          <cell r="J159">
            <v>49.82</v>
          </cell>
          <cell r="K159">
            <v>368.94</v>
          </cell>
          <cell r="L159">
            <v>33.54</v>
          </cell>
          <cell r="M159">
            <v>448.79999999999995</v>
          </cell>
          <cell r="N159">
            <v>18.7</v>
          </cell>
        </row>
        <row r="160">
          <cell r="C160" t="str">
            <v>Смартфон / планшет</v>
          </cell>
          <cell r="E160">
            <v>1022587</v>
          </cell>
          <cell r="F160" t="str">
            <v>Redmi 13 8/256 золот</v>
          </cell>
          <cell r="G160">
            <v>1235</v>
          </cell>
          <cell r="H160">
            <v>299</v>
          </cell>
          <cell r="I160">
            <v>298.92</v>
          </cell>
          <cell r="J160">
            <v>49.82</v>
          </cell>
          <cell r="K160">
            <v>368.94</v>
          </cell>
          <cell r="L160">
            <v>33.54</v>
          </cell>
          <cell r="M160">
            <v>448.79999999999995</v>
          </cell>
          <cell r="N160">
            <v>18.7</v>
          </cell>
        </row>
        <row r="161">
          <cell r="C161" t="str">
            <v>Смартфон / планшет</v>
          </cell>
          <cell r="E161">
            <v>1024507</v>
          </cell>
          <cell r="F161" t="str">
            <v>Redmi Note 13 6/128 без NFC черн</v>
          </cell>
          <cell r="G161">
            <v>1336</v>
          </cell>
          <cell r="H161">
            <v>349</v>
          </cell>
          <cell r="I161">
            <v>348.96</v>
          </cell>
          <cell r="J161">
            <v>58.16</v>
          </cell>
          <cell r="K161">
            <v>398.85999999999996</v>
          </cell>
          <cell r="L161">
            <v>36.26</v>
          </cell>
          <cell r="M161">
            <v>448.79999999999995</v>
          </cell>
          <cell r="N161">
            <v>18.7</v>
          </cell>
        </row>
        <row r="162">
          <cell r="C162" t="str">
            <v>Смартфон / планшет</v>
          </cell>
          <cell r="E162">
            <v>1024512</v>
          </cell>
          <cell r="F162" t="str">
            <v>Redmi Note 13 6/128 без NFC зелен</v>
          </cell>
          <cell r="G162">
            <v>1336</v>
          </cell>
          <cell r="H162">
            <v>349</v>
          </cell>
          <cell r="I162">
            <v>348.96</v>
          </cell>
          <cell r="J162">
            <v>58.16</v>
          </cell>
          <cell r="K162">
            <v>398.85999999999996</v>
          </cell>
          <cell r="L162">
            <v>36.26</v>
          </cell>
          <cell r="M162">
            <v>448.79999999999995</v>
          </cell>
          <cell r="N162">
            <v>18.7</v>
          </cell>
        </row>
        <row r="163">
          <cell r="C163" t="str">
            <v>Смартфон / планшет</v>
          </cell>
          <cell r="E163">
            <v>1022225</v>
          </cell>
          <cell r="F163" t="str">
            <v>Redmi Note 13 6/128 зелен</v>
          </cell>
          <cell r="G163">
            <v>1336</v>
          </cell>
          <cell r="H163">
            <v>349</v>
          </cell>
          <cell r="I163">
            <v>348.96</v>
          </cell>
          <cell r="J163">
            <v>58.16</v>
          </cell>
          <cell r="K163">
            <v>398.85999999999996</v>
          </cell>
          <cell r="L163">
            <v>36.26</v>
          </cell>
          <cell r="M163">
            <v>448.79999999999995</v>
          </cell>
          <cell r="N163">
            <v>18.7</v>
          </cell>
        </row>
        <row r="164">
          <cell r="C164" t="str">
            <v>Смартфон / планшет</v>
          </cell>
          <cell r="E164">
            <v>1022228</v>
          </cell>
          <cell r="F164" t="str">
            <v>Redmi Note 13 6/128 черн</v>
          </cell>
          <cell r="G164">
            <v>1336</v>
          </cell>
          <cell r="H164">
            <v>349</v>
          </cell>
          <cell r="I164">
            <v>348.96</v>
          </cell>
          <cell r="J164">
            <v>58.16</v>
          </cell>
          <cell r="K164">
            <v>398.85999999999996</v>
          </cell>
          <cell r="L164">
            <v>36.26</v>
          </cell>
          <cell r="M164">
            <v>448.79999999999995</v>
          </cell>
          <cell r="N164">
            <v>18.7</v>
          </cell>
        </row>
        <row r="165">
          <cell r="C165" t="str">
            <v>Смартфон / планшет</v>
          </cell>
          <cell r="E165">
            <v>1022231</v>
          </cell>
          <cell r="F165" t="str">
            <v>Redmi Note 13 6/128 син</v>
          </cell>
          <cell r="G165">
            <v>1336</v>
          </cell>
          <cell r="H165">
            <v>349</v>
          </cell>
          <cell r="I165">
            <v>348.96</v>
          </cell>
          <cell r="J165">
            <v>58.16</v>
          </cell>
          <cell r="K165">
            <v>398.85999999999996</v>
          </cell>
          <cell r="L165">
            <v>36.26</v>
          </cell>
          <cell r="M165">
            <v>448.79999999999995</v>
          </cell>
          <cell r="N165">
            <v>18.7</v>
          </cell>
        </row>
        <row r="166">
          <cell r="C166" t="str">
            <v>Смартфон / планшет</v>
          </cell>
          <cell r="E166">
            <v>1021589</v>
          </cell>
          <cell r="F166" t="str">
            <v>Redmi Note 13 8/256 черн</v>
          </cell>
          <cell r="G166">
            <v>1539</v>
          </cell>
          <cell r="H166">
            <v>449</v>
          </cell>
          <cell r="I166">
            <v>519</v>
          </cell>
          <cell r="J166">
            <v>86.5</v>
          </cell>
          <cell r="K166">
            <v>548.9</v>
          </cell>
          <cell r="L166">
            <v>49.9</v>
          </cell>
          <cell r="M166">
            <v>598.79999999999995</v>
          </cell>
          <cell r="N166">
            <v>24.95</v>
          </cell>
        </row>
        <row r="167">
          <cell r="C167" t="str">
            <v>Смартфон / планшет</v>
          </cell>
          <cell r="E167">
            <v>1021595</v>
          </cell>
          <cell r="F167" t="str">
            <v>Redmi Note 13 8/256 зелен</v>
          </cell>
          <cell r="G167">
            <v>1539</v>
          </cell>
          <cell r="H167">
            <v>449</v>
          </cell>
          <cell r="I167">
            <v>519</v>
          </cell>
          <cell r="J167">
            <v>86.5</v>
          </cell>
          <cell r="K167">
            <v>548.9</v>
          </cell>
          <cell r="L167">
            <v>49.9</v>
          </cell>
          <cell r="M167">
            <v>598.79999999999995</v>
          </cell>
          <cell r="N167">
            <v>24.95</v>
          </cell>
        </row>
        <row r="168">
          <cell r="C168" t="str">
            <v>Смартфон / планшет</v>
          </cell>
          <cell r="E168">
            <v>1021611</v>
          </cell>
          <cell r="F168" t="str">
            <v>Redmi Note 13 8/256 син</v>
          </cell>
          <cell r="G168">
            <v>1539</v>
          </cell>
          <cell r="H168">
            <v>449</v>
          </cell>
          <cell r="I168">
            <v>519</v>
          </cell>
          <cell r="J168">
            <v>86.5</v>
          </cell>
          <cell r="K168">
            <v>548.9</v>
          </cell>
          <cell r="L168">
            <v>49.9</v>
          </cell>
          <cell r="M168">
            <v>598.79999999999995</v>
          </cell>
          <cell r="N168">
            <v>24.95</v>
          </cell>
        </row>
        <row r="169">
          <cell r="C169" t="str">
            <v>Смартфон / планшет</v>
          </cell>
          <cell r="E169">
            <v>1025572</v>
          </cell>
          <cell r="F169" t="str">
            <v>Samsung SM-A266 6/128 черн</v>
          </cell>
          <cell r="G169">
            <v>1612</v>
          </cell>
          <cell r="H169">
            <v>599</v>
          </cell>
          <cell r="I169">
            <v>598.98</v>
          </cell>
          <cell r="J169">
            <v>99.83</v>
          </cell>
          <cell r="K169">
            <v>598.83999999999992</v>
          </cell>
          <cell r="L169">
            <v>54.44</v>
          </cell>
          <cell r="M169">
            <v>598.79999999999995</v>
          </cell>
          <cell r="N169">
            <v>24.95</v>
          </cell>
        </row>
        <row r="170">
          <cell r="C170" t="str">
            <v>Смартфон / планшет</v>
          </cell>
          <cell r="E170">
            <v>1025578</v>
          </cell>
          <cell r="F170" t="str">
            <v>Samsung SM-A266 6/128 мятн</v>
          </cell>
          <cell r="G170">
            <v>1612</v>
          </cell>
          <cell r="H170">
            <v>599</v>
          </cell>
          <cell r="I170">
            <v>598.98</v>
          </cell>
          <cell r="J170">
            <v>99.83</v>
          </cell>
          <cell r="K170">
            <v>598.83999999999992</v>
          </cell>
          <cell r="L170">
            <v>54.44</v>
          </cell>
          <cell r="M170">
            <v>598.79999999999995</v>
          </cell>
          <cell r="N170">
            <v>24.95</v>
          </cell>
        </row>
        <row r="171">
          <cell r="C171" t="str">
            <v>Смартфон / планшет</v>
          </cell>
          <cell r="E171">
            <v>1025580</v>
          </cell>
          <cell r="F171" t="str">
            <v>Samsung SM-A266 6/128 бел</v>
          </cell>
          <cell r="G171">
            <v>1612</v>
          </cell>
          <cell r="H171">
            <v>599</v>
          </cell>
          <cell r="I171">
            <v>598.98</v>
          </cell>
          <cell r="J171">
            <v>99.83</v>
          </cell>
          <cell r="K171">
            <v>598.83999999999992</v>
          </cell>
          <cell r="L171">
            <v>54.44</v>
          </cell>
          <cell r="M171">
            <v>598.79999999999995</v>
          </cell>
          <cell r="N171">
            <v>24.95</v>
          </cell>
        </row>
        <row r="172">
          <cell r="C172" t="str">
            <v>Смартфон / планшет</v>
          </cell>
          <cell r="E172">
            <v>1024334</v>
          </cell>
          <cell r="F172" t="str">
            <v>Samsung SM-A165 4/128 черн</v>
          </cell>
          <cell r="G172">
            <v>1105</v>
          </cell>
          <cell r="H172">
            <v>499</v>
          </cell>
          <cell r="I172">
            <v>498.96</v>
          </cell>
          <cell r="J172">
            <v>83.16</v>
          </cell>
          <cell r="K172">
            <v>498.96</v>
          </cell>
          <cell r="L172">
            <v>45.36</v>
          </cell>
          <cell r="M172">
            <v>498.72</v>
          </cell>
          <cell r="N172">
            <v>20.78</v>
          </cell>
        </row>
        <row r="173">
          <cell r="C173" t="str">
            <v>Смартфон / планшет</v>
          </cell>
          <cell r="E173">
            <v>1024336</v>
          </cell>
          <cell r="F173" t="str">
            <v>Samsung SM-A165 4/128 серебр</v>
          </cell>
          <cell r="G173">
            <v>1105</v>
          </cell>
          <cell r="H173">
            <v>499</v>
          </cell>
          <cell r="I173">
            <v>498.96</v>
          </cell>
          <cell r="J173">
            <v>83.16</v>
          </cell>
          <cell r="K173">
            <v>498.96</v>
          </cell>
          <cell r="L173">
            <v>45.36</v>
          </cell>
          <cell r="M173">
            <v>498.72</v>
          </cell>
          <cell r="N173">
            <v>20.78</v>
          </cell>
        </row>
        <row r="174">
          <cell r="C174" t="str">
            <v>Смартфон / планшет</v>
          </cell>
          <cell r="E174">
            <v>1024338</v>
          </cell>
          <cell r="F174" t="str">
            <v>Samsung SM-A165 4/128 мятн</v>
          </cell>
          <cell r="G174">
            <v>1105</v>
          </cell>
          <cell r="H174">
            <v>499</v>
          </cell>
          <cell r="I174">
            <v>498.96</v>
          </cell>
          <cell r="J174">
            <v>83.16</v>
          </cell>
          <cell r="K174">
            <v>498.96</v>
          </cell>
          <cell r="L174">
            <v>45.36</v>
          </cell>
          <cell r="M174">
            <v>498.72</v>
          </cell>
          <cell r="N174">
            <v>20.78</v>
          </cell>
        </row>
        <row r="175">
          <cell r="C175" t="str">
            <v>Смартфон / планшет</v>
          </cell>
          <cell r="E175">
            <v>1024330</v>
          </cell>
          <cell r="F175" t="str">
            <v>Samsung SM-A165 8/256 серебр</v>
          </cell>
          <cell r="G175">
            <v>1394</v>
          </cell>
          <cell r="H175">
            <v>599</v>
          </cell>
          <cell r="I175">
            <v>598.98</v>
          </cell>
          <cell r="J175">
            <v>99.83</v>
          </cell>
          <cell r="K175">
            <v>598.83999999999992</v>
          </cell>
          <cell r="L175">
            <v>54.44</v>
          </cell>
          <cell r="M175">
            <v>598.79999999999995</v>
          </cell>
          <cell r="N175">
            <v>24.95</v>
          </cell>
        </row>
        <row r="176">
          <cell r="C176" t="str">
            <v>Смартфон / планшет</v>
          </cell>
          <cell r="E176">
            <v>1024332</v>
          </cell>
          <cell r="F176" t="str">
            <v>Samsung SM-A165 8/256 черн</v>
          </cell>
          <cell r="G176">
            <v>1394</v>
          </cell>
          <cell r="H176">
            <v>599</v>
          </cell>
          <cell r="I176">
            <v>598.98</v>
          </cell>
          <cell r="J176">
            <v>99.83</v>
          </cell>
          <cell r="K176">
            <v>598.83999999999992</v>
          </cell>
          <cell r="L176">
            <v>54.44</v>
          </cell>
          <cell r="M176">
            <v>598.79999999999995</v>
          </cell>
          <cell r="N176">
            <v>24.95</v>
          </cell>
        </row>
        <row r="177">
          <cell r="C177" t="str">
            <v>Смартфон / планшет</v>
          </cell>
          <cell r="E177">
            <v>1024357</v>
          </cell>
          <cell r="F177" t="str">
            <v>Samsung SM-A165 8/256 мятн</v>
          </cell>
          <cell r="G177">
            <v>1394</v>
          </cell>
          <cell r="H177">
            <v>599</v>
          </cell>
          <cell r="I177">
            <v>598.98</v>
          </cell>
          <cell r="J177">
            <v>99.83</v>
          </cell>
          <cell r="K177">
            <v>598.83999999999992</v>
          </cell>
          <cell r="L177">
            <v>54.44</v>
          </cell>
          <cell r="M177">
            <v>598.79999999999995</v>
          </cell>
          <cell r="N177">
            <v>24.95</v>
          </cell>
        </row>
        <row r="178">
          <cell r="C178" t="str">
            <v>Смартфон / планшет</v>
          </cell>
          <cell r="E178">
            <v>1024470</v>
          </cell>
          <cell r="F178" t="str">
            <v>Huawei nova 13 12/512 BLK-LX9 зел</v>
          </cell>
          <cell r="G178">
            <v>2698</v>
          </cell>
          <cell r="H178">
            <v>899</v>
          </cell>
          <cell r="I178">
            <v>898.98</v>
          </cell>
          <cell r="J178">
            <v>149.83000000000001</v>
          </cell>
          <cell r="K178">
            <v>898.92</v>
          </cell>
          <cell r="L178">
            <v>81.72</v>
          </cell>
          <cell r="M178">
            <v>898.80000000000007</v>
          </cell>
          <cell r="N178">
            <v>37.450000000000003</v>
          </cell>
        </row>
        <row r="179">
          <cell r="C179" t="str">
            <v>Смартфон / планшет</v>
          </cell>
          <cell r="E179">
            <v>1024472</v>
          </cell>
          <cell r="F179" t="str">
            <v>Huawei nova 13 12/512 BLK-LX9 чер</v>
          </cell>
          <cell r="G179">
            <v>2698</v>
          </cell>
          <cell r="H179">
            <v>899</v>
          </cell>
          <cell r="I179">
            <v>898.98</v>
          </cell>
          <cell r="J179">
            <v>149.83000000000001</v>
          </cell>
          <cell r="K179">
            <v>898.92</v>
          </cell>
          <cell r="L179">
            <v>81.72</v>
          </cell>
          <cell r="M179">
            <v>898.80000000000007</v>
          </cell>
          <cell r="N179">
            <v>37.450000000000003</v>
          </cell>
        </row>
        <row r="180">
          <cell r="C180" t="str">
            <v>Смартфон / планшет</v>
          </cell>
          <cell r="E180">
            <v>1024474</v>
          </cell>
          <cell r="F180" t="str">
            <v>Huawei nova 13 12/512 BLK-LX9 бел</v>
          </cell>
          <cell r="G180">
            <v>2698</v>
          </cell>
          <cell r="H180">
            <v>899</v>
          </cell>
          <cell r="I180">
            <v>898.98</v>
          </cell>
          <cell r="J180">
            <v>149.83000000000001</v>
          </cell>
          <cell r="K180">
            <v>898.92</v>
          </cell>
          <cell r="L180">
            <v>81.72</v>
          </cell>
          <cell r="M180">
            <v>898.80000000000007</v>
          </cell>
          <cell r="N180">
            <v>37.450000000000003</v>
          </cell>
        </row>
        <row r="181">
          <cell r="C181" t="str">
            <v>Смартфон / планшет</v>
          </cell>
          <cell r="E181">
            <v>1024458</v>
          </cell>
          <cell r="F181" t="str">
            <v>Huawei nova 13 Pro 12/512 MIS-LX9 зел</v>
          </cell>
          <cell r="G181">
            <v>2988</v>
          </cell>
          <cell r="H181">
            <v>999</v>
          </cell>
          <cell r="I181">
            <v>999</v>
          </cell>
          <cell r="J181">
            <v>166.5</v>
          </cell>
          <cell r="K181">
            <v>998.8</v>
          </cell>
          <cell r="L181">
            <v>90.8</v>
          </cell>
          <cell r="M181">
            <v>998.87999999999988</v>
          </cell>
          <cell r="N181">
            <v>41.62</v>
          </cell>
        </row>
        <row r="182">
          <cell r="C182" t="str">
            <v>Смартфон / планшет</v>
          </cell>
          <cell r="E182">
            <v>1024460</v>
          </cell>
          <cell r="F182" t="str">
            <v>Huawei nova 13 Pro 12/512 MIS-LX9 бел</v>
          </cell>
          <cell r="G182">
            <v>2988</v>
          </cell>
          <cell r="H182">
            <v>999</v>
          </cell>
          <cell r="I182">
            <v>999</v>
          </cell>
          <cell r="J182">
            <v>166.5</v>
          </cell>
          <cell r="K182">
            <v>998.8</v>
          </cell>
          <cell r="L182">
            <v>90.8</v>
          </cell>
          <cell r="M182">
            <v>998.87999999999988</v>
          </cell>
          <cell r="N182">
            <v>41.62</v>
          </cell>
        </row>
        <row r="183">
          <cell r="C183" t="str">
            <v>Смартфон / планшет</v>
          </cell>
          <cell r="E183">
            <v>1024462</v>
          </cell>
          <cell r="F183" t="str">
            <v>Huawei nova 13 Pro 12/512 MIS-LX9 чер</v>
          </cell>
          <cell r="G183">
            <v>2988</v>
          </cell>
          <cell r="H183">
            <v>999</v>
          </cell>
          <cell r="I183">
            <v>999</v>
          </cell>
          <cell r="J183">
            <v>166.5</v>
          </cell>
          <cell r="K183">
            <v>998.8</v>
          </cell>
          <cell r="L183">
            <v>90.8</v>
          </cell>
          <cell r="M183">
            <v>998.87999999999988</v>
          </cell>
          <cell r="N183">
            <v>41.62</v>
          </cell>
        </row>
        <row r="184">
          <cell r="C184" t="str">
            <v>Смартфон / планшет</v>
          </cell>
          <cell r="E184">
            <v>1024605</v>
          </cell>
          <cell r="F184" t="str">
            <v>Huawei Mate X6 12/512 ICL-LX9 красн</v>
          </cell>
          <cell r="G184">
            <v>10377</v>
          </cell>
          <cell r="H184">
            <v>3999</v>
          </cell>
          <cell r="I184">
            <v>3999</v>
          </cell>
          <cell r="J184">
            <v>666.5</v>
          </cell>
          <cell r="K184">
            <v>4499</v>
          </cell>
          <cell r="L184">
            <v>409</v>
          </cell>
          <cell r="M184">
            <v>4498.7999999999993</v>
          </cell>
          <cell r="N184">
            <v>187.45</v>
          </cell>
        </row>
        <row r="185">
          <cell r="C185" t="str">
            <v>Смартфон / планшет</v>
          </cell>
          <cell r="E185">
            <v>1024607</v>
          </cell>
          <cell r="F185" t="str">
            <v>Huawei Mate X6 12/512 ICL-LX9 сер</v>
          </cell>
          <cell r="G185">
            <v>10377</v>
          </cell>
          <cell r="H185">
            <v>3999</v>
          </cell>
          <cell r="I185">
            <v>3999</v>
          </cell>
          <cell r="J185">
            <v>666.5</v>
          </cell>
          <cell r="K185">
            <v>4499</v>
          </cell>
          <cell r="L185">
            <v>409</v>
          </cell>
          <cell r="M185">
            <v>4498.7999999999993</v>
          </cell>
          <cell r="N185">
            <v>187.45</v>
          </cell>
        </row>
        <row r="186">
          <cell r="C186" t="str">
            <v>Смартфон / планшет</v>
          </cell>
          <cell r="E186">
            <v>1024609</v>
          </cell>
          <cell r="F186" t="str">
            <v>Huawei Mate X6 12/512 ICL-LX9 черн</v>
          </cell>
          <cell r="G186">
            <v>10377</v>
          </cell>
          <cell r="H186">
            <v>3999</v>
          </cell>
          <cell r="I186">
            <v>3999</v>
          </cell>
          <cell r="J186">
            <v>666.5</v>
          </cell>
          <cell r="K186">
            <v>4499</v>
          </cell>
          <cell r="L186">
            <v>409</v>
          </cell>
          <cell r="M186">
            <v>4498.7999999999993</v>
          </cell>
          <cell r="N186">
            <v>187.45</v>
          </cell>
        </row>
        <row r="187">
          <cell r="C187" t="str">
            <v>Смартфон / планшет</v>
          </cell>
          <cell r="E187">
            <v>1022883</v>
          </cell>
          <cell r="F187" t="str">
            <v>Honor 200 8/256 ELI-NX9 черн</v>
          </cell>
          <cell r="G187">
            <v>2843</v>
          </cell>
          <cell r="H187">
            <v>599</v>
          </cell>
          <cell r="I187">
            <v>648.96</v>
          </cell>
          <cell r="J187">
            <v>108.16</v>
          </cell>
          <cell r="K187">
            <v>698.93999999999994</v>
          </cell>
          <cell r="L187">
            <v>63.54</v>
          </cell>
          <cell r="M187">
            <v>778.80000000000007</v>
          </cell>
          <cell r="N187">
            <v>32.450000000000003</v>
          </cell>
        </row>
        <row r="188">
          <cell r="C188" t="str">
            <v>Смартфон / планшет</v>
          </cell>
          <cell r="E188">
            <v>1022886</v>
          </cell>
          <cell r="F188" t="str">
            <v>Honor 200 8/256 ELI-NX9 зелен</v>
          </cell>
          <cell r="G188">
            <v>2843</v>
          </cell>
          <cell r="H188">
            <v>599</v>
          </cell>
          <cell r="I188">
            <v>648.96</v>
          </cell>
          <cell r="J188">
            <v>108.16</v>
          </cell>
          <cell r="K188">
            <v>698.93999999999994</v>
          </cell>
          <cell r="L188">
            <v>63.54</v>
          </cell>
          <cell r="M188">
            <v>778.80000000000007</v>
          </cell>
          <cell r="N188">
            <v>32.450000000000003</v>
          </cell>
        </row>
        <row r="189">
          <cell r="C189" t="str">
            <v>Смартфон / планшет</v>
          </cell>
          <cell r="E189">
            <v>1022889</v>
          </cell>
          <cell r="F189" t="str">
            <v>Honor 200 8/256 ELI-NX9 бел</v>
          </cell>
          <cell r="G189">
            <v>2843</v>
          </cell>
          <cell r="H189">
            <v>599</v>
          </cell>
          <cell r="I189">
            <v>648.96</v>
          </cell>
          <cell r="J189">
            <v>108.16</v>
          </cell>
          <cell r="K189">
            <v>698.93999999999994</v>
          </cell>
          <cell r="L189">
            <v>63.54</v>
          </cell>
          <cell r="M189">
            <v>778.80000000000007</v>
          </cell>
          <cell r="N189">
            <v>32.450000000000003</v>
          </cell>
        </row>
        <row r="190">
          <cell r="C190" t="str">
            <v>Смартфон / планшет</v>
          </cell>
          <cell r="E190">
            <v>1024124</v>
          </cell>
          <cell r="F190" t="str">
            <v>Honor X7c 6/128 ALT-LX1 лун бел</v>
          </cell>
          <cell r="G190">
            <v>1250</v>
          </cell>
          <cell r="H190">
            <v>309</v>
          </cell>
          <cell r="I190">
            <v>339</v>
          </cell>
          <cell r="J190">
            <v>56.5</v>
          </cell>
          <cell r="K190">
            <v>358.93</v>
          </cell>
          <cell r="L190">
            <v>32.630000000000003</v>
          </cell>
          <cell r="M190">
            <v>378.96</v>
          </cell>
          <cell r="N190">
            <v>15.79</v>
          </cell>
        </row>
        <row r="191">
          <cell r="C191" t="str">
            <v>Смартфон / планшет</v>
          </cell>
          <cell r="E191">
            <v>1024126</v>
          </cell>
          <cell r="F191" t="str">
            <v>Honor X7c 6/128 ALT-LX1 лес зел</v>
          </cell>
          <cell r="G191">
            <v>1250</v>
          </cell>
          <cell r="H191">
            <v>309</v>
          </cell>
          <cell r="I191">
            <v>339</v>
          </cell>
          <cell r="J191">
            <v>56.5</v>
          </cell>
          <cell r="K191">
            <v>358.93</v>
          </cell>
          <cell r="L191">
            <v>32.630000000000003</v>
          </cell>
          <cell r="M191">
            <v>378.96</v>
          </cell>
          <cell r="N191">
            <v>15.79</v>
          </cell>
        </row>
        <row r="192">
          <cell r="C192" t="str">
            <v>Смартфон / планшет</v>
          </cell>
          <cell r="E192">
            <v>1024129</v>
          </cell>
          <cell r="F192" t="str">
            <v>Honor X7c 6/128 ALT-LX1 полн черн</v>
          </cell>
          <cell r="G192">
            <v>1250</v>
          </cell>
          <cell r="H192">
            <v>309</v>
          </cell>
          <cell r="I192">
            <v>339</v>
          </cell>
          <cell r="J192">
            <v>56.5</v>
          </cell>
          <cell r="K192">
            <v>358.93</v>
          </cell>
          <cell r="L192">
            <v>32.630000000000003</v>
          </cell>
          <cell r="M192">
            <v>378.96</v>
          </cell>
          <cell r="N192">
            <v>15.79</v>
          </cell>
        </row>
        <row r="193">
          <cell r="C193" t="str">
            <v>Смартфон / планшет</v>
          </cell>
          <cell r="E193">
            <v>1025676</v>
          </cell>
          <cell r="F193" t="str">
            <v>Honor X7c 8/128 ALT-LX1 лун бел</v>
          </cell>
          <cell r="G193">
            <v>1177</v>
          </cell>
          <cell r="H193">
            <v>359</v>
          </cell>
          <cell r="I193">
            <v>358.98</v>
          </cell>
          <cell r="J193">
            <v>59.83</v>
          </cell>
          <cell r="K193">
            <v>358.93</v>
          </cell>
          <cell r="L193">
            <v>32.630000000000003</v>
          </cell>
          <cell r="M193">
            <v>358.79999999999995</v>
          </cell>
          <cell r="N193">
            <v>14.95</v>
          </cell>
        </row>
        <row r="194">
          <cell r="C194" t="str">
            <v>Смартфон / планшет</v>
          </cell>
          <cell r="E194">
            <v>1025678</v>
          </cell>
          <cell r="F194" t="str">
            <v>Honor X7c 8/128 ALT-LX1 лес зел</v>
          </cell>
          <cell r="G194">
            <v>1177</v>
          </cell>
          <cell r="H194">
            <v>359</v>
          </cell>
          <cell r="I194">
            <v>358.98</v>
          </cell>
          <cell r="J194">
            <v>59.83</v>
          </cell>
          <cell r="K194">
            <v>358.93</v>
          </cell>
          <cell r="L194">
            <v>32.630000000000003</v>
          </cell>
          <cell r="M194">
            <v>358.79999999999995</v>
          </cell>
          <cell r="N194">
            <v>14.95</v>
          </cell>
        </row>
        <row r="195">
          <cell r="C195" t="str">
            <v>Смартфон / планшет</v>
          </cell>
          <cell r="E195">
            <v>1025680</v>
          </cell>
          <cell r="F195" t="str">
            <v>Honor X7c 8/128 ALT-LX1 полн черн</v>
          </cell>
          <cell r="G195">
            <v>1177</v>
          </cell>
          <cell r="H195">
            <v>359</v>
          </cell>
          <cell r="I195">
            <v>358.98</v>
          </cell>
          <cell r="J195">
            <v>59.83</v>
          </cell>
          <cell r="K195">
            <v>358.93</v>
          </cell>
          <cell r="L195">
            <v>32.630000000000003</v>
          </cell>
          <cell r="M195">
            <v>358.79999999999995</v>
          </cell>
          <cell r="N195">
            <v>14.95</v>
          </cell>
        </row>
        <row r="196">
          <cell r="C196" t="str">
            <v>Смартфон / планшет</v>
          </cell>
          <cell r="E196">
            <v>1024131</v>
          </cell>
          <cell r="F196" t="str">
            <v>Honor X7c 8/256 ALT-LX1 лун бел</v>
          </cell>
          <cell r="G196">
            <v>1394</v>
          </cell>
          <cell r="H196">
            <v>399</v>
          </cell>
          <cell r="I196">
            <v>399</v>
          </cell>
          <cell r="J196">
            <v>66.5</v>
          </cell>
          <cell r="K196">
            <v>398.85999999999996</v>
          </cell>
          <cell r="L196">
            <v>36.26</v>
          </cell>
          <cell r="M196">
            <v>398.88</v>
          </cell>
          <cell r="N196">
            <v>16.62</v>
          </cell>
        </row>
        <row r="197">
          <cell r="C197" t="str">
            <v>Смартфон / планшет</v>
          </cell>
          <cell r="E197">
            <v>1024133</v>
          </cell>
          <cell r="F197" t="str">
            <v>Honor X7c 8/256 ALT-LX1 лес зел</v>
          </cell>
          <cell r="G197">
            <v>1394</v>
          </cell>
          <cell r="H197">
            <v>399</v>
          </cell>
          <cell r="I197">
            <v>399</v>
          </cell>
          <cell r="J197">
            <v>66.5</v>
          </cell>
          <cell r="K197">
            <v>398.85999999999996</v>
          </cell>
          <cell r="L197">
            <v>36.26</v>
          </cell>
          <cell r="M197">
            <v>398.88</v>
          </cell>
          <cell r="N197">
            <v>16.62</v>
          </cell>
        </row>
        <row r="198">
          <cell r="C198" t="str">
            <v>Смартфон / планшет</v>
          </cell>
          <cell r="E198">
            <v>1024135</v>
          </cell>
          <cell r="F198" t="str">
            <v>Honor X7c 8/256 ALT-LX1 полн черн</v>
          </cell>
          <cell r="G198">
            <v>1394</v>
          </cell>
          <cell r="H198">
            <v>399</v>
          </cell>
          <cell r="I198">
            <v>399</v>
          </cell>
          <cell r="J198">
            <v>66.5</v>
          </cell>
          <cell r="K198">
            <v>398.85999999999996</v>
          </cell>
          <cell r="L198">
            <v>36.26</v>
          </cell>
          <cell r="M198">
            <v>398.88</v>
          </cell>
          <cell r="N198">
            <v>16.62</v>
          </cell>
        </row>
        <row r="199">
          <cell r="C199" t="str">
            <v>Смартфон / планшет</v>
          </cell>
          <cell r="E199">
            <v>1025670</v>
          </cell>
          <cell r="F199" t="str">
            <v>Honor X7c 8/512 ALT-LX1 лун бел</v>
          </cell>
          <cell r="G199">
            <v>1467</v>
          </cell>
          <cell r="H199">
            <v>499</v>
          </cell>
          <cell r="I199">
            <v>498.96</v>
          </cell>
          <cell r="J199">
            <v>83.16</v>
          </cell>
          <cell r="K199">
            <v>498.96</v>
          </cell>
          <cell r="L199">
            <v>45.36</v>
          </cell>
          <cell r="M199">
            <v>498.72</v>
          </cell>
          <cell r="N199">
            <v>20.78</v>
          </cell>
        </row>
        <row r="200">
          <cell r="C200" t="str">
            <v>Смартфон / планшет</v>
          </cell>
          <cell r="E200">
            <v>1025672</v>
          </cell>
          <cell r="F200" t="str">
            <v>Honor X7c 8/512 ALT-LX1 лес зел</v>
          </cell>
          <cell r="G200">
            <v>1467</v>
          </cell>
          <cell r="H200">
            <v>499</v>
          </cell>
          <cell r="I200">
            <v>498.96</v>
          </cell>
          <cell r="J200">
            <v>83.16</v>
          </cell>
          <cell r="K200">
            <v>498.96</v>
          </cell>
          <cell r="L200">
            <v>45.36</v>
          </cell>
          <cell r="M200">
            <v>498.72</v>
          </cell>
          <cell r="N200">
            <v>20.78</v>
          </cell>
        </row>
        <row r="201">
          <cell r="C201" t="str">
            <v>Смартфон / планшет</v>
          </cell>
          <cell r="E201">
            <v>1025674</v>
          </cell>
          <cell r="F201" t="str">
            <v>Honor X7c 8/512 ALT-LX1 полн черн</v>
          </cell>
          <cell r="G201">
            <v>1467</v>
          </cell>
          <cell r="H201">
            <v>499</v>
          </cell>
          <cell r="I201">
            <v>498.96</v>
          </cell>
          <cell r="J201">
            <v>83.16</v>
          </cell>
          <cell r="K201">
            <v>498.96</v>
          </cell>
          <cell r="L201">
            <v>45.36</v>
          </cell>
          <cell r="M201">
            <v>498.72</v>
          </cell>
          <cell r="N201">
            <v>20.78</v>
          </cell>
        </row>
      </sheetData>
      <sheetData sheetId="3">
        <row r="1">
          <cell r="F1" t="str">
            <v>Наименование SAP</v>
          </cell>
          <cell r="G1" t="str">
            <v>Цена для всех</v>
          </cell>
          <cell r="H1" t="str">
            <v>Цена для всех</v>
          </cell>
          <cell r="I1" t="str">
            <v>Promo</v>
          </cell>
          <cell r="J1" t="str">
            <v>Promo</v>
          </cell>
          <cell r="K1" t="str">
            <v>Promo</v>
          </cell>
          <cell r="L1" t="str">
            <v>Promo</v>
          </cell>
          <cell r="M1" t="str">
            <v>Promo</v>
          </cell>
          <cell r="N1" t="str">
            <v>Promo</v>
          </cell>
          <cell r="O1" t="str">
            <v xml:space="preserve">Discount </v>
          </cell>
          <cell r="P1" t="str">
            <v xml:space="preserve">Discount </v>
          </cell>
          <cell r="Q1" t="str">
            <v xml:space="preserve">Discount </v>
          </cell>
          <cell r="R1" t="str">
            <v xml:space="preserve">Discount </v>
          </cell>
          <cell r="S1" t="str">
            <v>RRP</v>
          </cell>
          <cell r="T1" t="str">
            <v>RRP</v>
          </cell>
          <cell r="U1" t="str">
            <v>RRP</v>
          </cell>
          <cell r="V1" t="str">
            <v>RRP</v>
          </cell>
          <cell r="W1" t="str">
            <v>RRP</v>
          </cell>
          <cell r="X1" t="str">
            <v>RRP</v>
          </cell>
          <cell r="Y1" t="str">
            <v>RRP</v>
          </cell>
          <cell r="Z1" t="str">
            <v>Staff</v>
          </cell>
          <cell r="AA1" t="str">
            <v>Staff</v>
          </cell>
          <cell r="AB1" t="str">
            <v>Staff</v>
          </cell>
          <cell r="AC1" t="str">
            <v>Staff</v>
          </cell>
          <cell r="AD1" t="str">
            <v>ПЦ</v>
          </cell>
        </row>
        <row r="2">
          <cell r="G2" t="str">
            <v>по промокоду А1</v>
          </cell>
          <cell r="H2" t="str">
            <v>Кол-во баллов</v>
          </cell>
          <cell r="I2">
            <v>6</v>
          </cell>
          <cell r="J2">
            <v>11</v>
          </cell>
          <cell r="K2">
            <v>24</v>
          </cell>
          <cell r="L2" t="str">
            <v xml:space="preserve"> ЕП 6</v>
          </cell>
          <cell r="M2" t="str">
            <v>ЕП 11</v>
          </cell>
          <cell r="N2" t="str">
            <v>ЕП 24</v>
          </cell>
          <cell r="O2" t="str">
            <v>Цена для всех</v>
          </cell>
          <cell r="P2">
            <v>6</v>
          </cell>
          <cell r="Q2">
            <v>11</v>
          </cell>
          <cell r="R2">
            <v>24</v>
          </cell>
          <cell r="S2" t="str">
            <v>Цена для всех</v>
          </cell>
          <cell r="T2">
            <v>6</v>
          </cell>
          <cell r="U2">
            <v>11</v>
          </cell>
          <cell r="V2">
            <v>24</v>
          </cell>
          <cell r="W2" t="str">
            <v>ЕП 6</v>
          </cell>
          <cell r="X2" t="str">
            <v>ЕП 11</v>
          </cell>
          <cell r="Y2" t="str">
            <v>ЕП 24</v>
          </cell>
          <cell r="Z2" t="str">
            <v>cash</v>
          </cell>
          <cell r="AA2">
            <v>6</v>
          </cell>
          <cell r="AB2">
            <v>11</v>
          </cell>
          <cell r="AC2">
            <v>24</v>
          </cell>
          <cell r="AD2" t="str">
            <v>cash</v>
          </cell>
        </row>
        <row r="3">
          <cell r="F3" t="str">
            <v>Apple iPhone 13 128GB синий</v>
          </cell>
          <cell r="G3">
            <v>1399</v>
          </cell>
          <cell r="H3" t="str">
            <v/>
          </cell>
          <cell r="I3">
            <v>1599</v>
          </cell>
          <cell r="J3">
            <v>1698.9499999999998</v>
          </cell>
          <cell r="K3">
            <v>1898.88</v>
          </cell>
          <cell r="L3">
            <v>266.5</v>
          </cell>
          <cell r="M3">
            <v>154.44999999999999</v>
          </cell>
          <cell r="N3">
            <v>79.12</v>
          </cell>
          <cell r="O3">
            <v>270</v>
          </cell>
          <cell r="P3">
            <v>99.960000000000036</v>
          </cell>
          <cell r="Q3">
            <v>99.990000000000009</v>
          </cell>
          <cell r="R3">
            <v>70.079999999999927</v>
          </cell>
          <cell r="S3">
            <v>1669</v>
          </cell>
          <cell r="T3">
            <v>1698.96</v>
          </cell>
          <cell r="U3">
            <v>1798.9399999999998</v>
          </cell>
          <cell r="V3">
            <v>1968.96</v>
          </cell>
          <cell r="W3">
            <v>283.16000000000003</v>
          </cell>
          <cell r="X3">
            <v>163.54</v>
          </cell>
          <cell r="Y3">
            <v>82.04</v>
          </cell>
          <cell r="Z3">
            <v>1399</v>
          </cell>
          <cell r="AA3">
            <v>1599</v>
          </cell>
          <cell r="AB3">
            <v>1699</v>
          </cell>
          <cell r="AC3">
            <v>1899</v>
          </cell>
        </row>
        <row r="4">
          <cell r="F4" t="str">
            <v>Apple iPhone 13 128GB розовый</v>
          </cell>
          <cell r="G4">
            <v>1399</v>
          </cell>
          <cell r="H4" t="str">
            <v/>
          </cell>
          <cell r="I4">
            <v>1599</v>
          </cell>
          <cell r="J4">
            <v>1698.9499999999998</v>
          </cell>
          <cell r="K4">
            <v>1898.88</v>
          </cell>
          <cell r="L4">
            <v>266.5</v>
          </cell>
          <cell r="M4">
            <v>154.44999999999999</v>
          </cell>
          <cell r="N4">
            <v>79.12</v>
          </cell>
          <cell r="O4">
            <v>270</v>
          </cell>
          <cell r="P4">
            <v>99.960000000000036</v>
          </cell>
          <cell r="Q4">
            <v>99.990000000000009</v>
          </cell>
          <cell r="R4">
            <v>70.079999999999927</v>
          </cell>
          <cell r="S4">
            <v>1669</v>
          </cell>
          <cell r="T4">
            <v>1698.96</v>
          </cell>
          <cell r="U4">
            <v>1798.9399999999998</v>
          </cell>
          <cell r="V4">
            <v>1968.96</v>
          </cell>
          <cell r="W4">
            <v>283.16000000000003</v>
          </cell>
          <cell r="X4">
            <v>163.54</v>
          </cell>
          <cell r="Y4">
            <v>82.04</v>
          </cell>
          <cell r="Z4">
            <v>1399</v>
          </cell>
          <cell r="AA4">
            <v>1599</v>
          </cell>
          <cell r="AB4">
            <v>1699</v>
          </cell>
          <cell r="AC4">
            <v>1899</v>
          </cell>
        </row>
        <row r="5">
          <cell r="F5" t="str">
            <v>Apple iPhone 13 128GB сияющая звезда</v>
          </cell>
          <cell r="G5">
            <v>1399</v>
          </cell>
          <cell r="H5" t="str">
            <v/>
          </cell>
          <cell r="I5">
            <v>1599</v>
          </cell>
          <cell r="J5">
            <v>1698.9499999999998</v>
          </cell>
          <cell r="K5">
            <v>1898.88</v>
          </cell>
          <cell r="L5">
            <v>266.5</v>
          </cell>
          <cell r="M5">
            <v>154.44999999999999</v>
          </cell>
          <cell r="N5">
            <v>79.12</v>
          </cell>
          <cell r="O5">
            <v>270</v>
          </cell>
          <cell r="P5">
            <v>99.960000000000036</v>
          </cell>
          <cell r="Q5">
            <v>99.990000000000009</v>
          </cell>
          <cell r="R5">
            <v>70.079999999999927</v>
          </cell>
          <cell r="S5">
            <v>1669</v>
          </cell>
          <cell r="T5">
            <v>1698.96</v>
          </cell>
          <cell r="U5">
            <v>1798.9399999999998</v>
          </cell>
          <cell r="V5">
            <v>1968.96</v>
          </cell>
          <cell r="W5">
            <v>283.16000000000003</v>
          </cell>
          <cell r="X5">
            <v>163.54</v>
          </cell>
          <cell r="Y5">
            <v>82.04</v>
          </cell>
          <cell r="Z5">
            <v>1399</v>
          </cell>
          <cell r="AA5">
            <v>1599</v>
          </cell>
          <cell r="AB5">
            <v>1699</v>
          </cell>
          <cell r="AC5">
            <v>1899</v>
          </cell>
        </row>
        <row r="6">
          <cell r="F6" t="str">
            <v>Apple iPhone 13 128GB темная ночь</v>
          </cell>
          <cell r="G6">
            <v>1399</v>
          </cell>
          <cell r="H6" t="str">
            <v/>
          </cell>
          <cell r="I6">
            <v>1599</v>
          </cell>
          <cell r="J6">
            <v>1698.9499999999998</v>
          </cell>
          <cell r="K6">
            <v>1898.88</v>
          </cell>
          <cell r="L6">
            <v>266.5</v>
          </cell>
          <cell r="M6">
            <v>154.44999999999999</v>
          </cell>
          <cell r="N6">
            <v>79.12</v>
          </cell>
          <cell r="O6">
            <v>270</v>
          </cell>
          <cell r="P6">
            <v>99.960000000000036</v>
          </cell>
          <cell r="Q6">
            <v>99.990000000000009</v>
          </cell>
          <cell r="R6">
            <v>70.079999999999927</v>
          </cell>
          <cell r="S6">
            <v>1669</v>
          </cell>
          <cell r="T6">
            <v>1698.96</v>
          </cell>
          <cell r="U6">
            <v>1798.9399999999998</v>
          </cell>
          <cell r="V6">
            <v>1968.96</v>
          </cell>
          <cell r="W6">
            <v>283.16000000000003</v>
          </cell>
          <cell r="X6">
            <v>163.54</v>
          </cell>
          <cell r="Y6">
            <v>82.04</v>
          </cell>
          <cell r="Z6">
            <v>1399</v>
          </cell>
          <cell r="AA6">
            <v>1599</v>
          </cell>
          <cell r="AB6">
            <v>1699</v>
          </cell>
          <cell r="AC6">
            <v>1899</v>
          </cell>
        </row>
        <row r="7">
          <cell r="F7" t="str">
            <v>Apple iPhone 15 Pro 128GB бел титан</v>
          </cell>
          <cell r="G7">
            <v>3199</v>
          </cell>
          <cell r="H7" t="str">
            <v/>
          </cell>
          <cell r="I7">
            <v>3498.96</v>
          </cell>
          <cell r="J7">
            <v>3898.84</v>
          </cell>
          <cell r="K7">
            <v>4298.88</v>
          </cell>
          <cell r="L7">
            <v>583.16</v>
          </cell>
          <cell r="M7">
            <v>354.44</v>
          </cell>
          <cell r="N7">
            <v>179.12</v>
          </cell>
          <cell r="O7">
            <v>700</v>
          </cell>
          <cell r="P7">
            <v>600</v>
          </cell>
          <cell r="Q7">
            <v>399.96000000000004</v>
          </cell>
          <cell r="R7">
            <v>499.67999999999938</v>
          </cell>
          <cell r="S7">
            <v>3899</v>
          </cell>
          <cell r="T7">
            <v>4098.96</v>
          </cell>
          <cell r="U7">
            <v>4298.8</v>
          </cell>
          <cell r="V7">
            <v>4798.5599999999995</v>
          </cell>
          <cell r="W7">
            <v>683.16</v>
          </cell>
          <cell r="X7">
            <v>390.8</v>
          </cell>
          <cell r="Y7">
            <v>199.94</v>
          </cell>
          <cell r="Z7">
            <v>3199</v>
          </cell>
          <cell r="AA7">
            <v>3499</v>
          </cell>
          <cell r="AB7">
            <v>3899</v>
          </cell>
          <cell r="AC7">
            <v>4299</v>
          </cell>
        </row>
        <row r="8">
          <cell r="F8" t="str">
            <v>Apple iPhone 15 Pro 128GB нат титан</v>
          </cell>
          <cell r="G8">
            <v>3199</v>
          </cell>
          <cell r="H8" t="str">
            <v/>
          </cell>
          <cell r="I8">
            <v>3498.96</v>
          </cell>
          <cell r="J8">
            <v>3898.84</v>
          </cell>
          <cell r="K8">
            <v>4298.88</v>
          </cell>
          <cell r="L8">
            <v>583.16</v>
          </cell>
          <cell r="M8">
            <v>354.44</v>
          </cell>
          <cell r="N8">
            <v>179.12</v>
          </cell>
          <cell r="O8">
            <v>700</v>
          </cell>
          <cell r="P8">
            <v>600</v>
          </cell>
          <cell r="Q8">
            <v>399.96000000000004</v>
          </cell>
          <cell r="R8">
            <v>499.67999999999938</v>
          </cell>
          <cell r="S8">
            <v>3899</v>
          </cell>
          <cell r="T8">
            <v>4098.96</v>
          </cell>
          <cell r="U8">
            <v>4298.8</v>
          </cell>
          <cell r="V8">
            <v>4798.5599999999995</v>
          </cell>
          <cell r="W8">
            <v>683.16</v>
          </cell>
          <cell r="X8">
            <v>390.8</v>
          </cell>
          <cell r="Y8">
            <v>199.94</v>
          </cell>
          <cell r="Z8">
            <v>3199</v>
          </cell>
          <cell r="AA8">
            <v>3499</v>
          </cell>
          <cell r="AB8">
            <v>3899</v>
          </cell>
          <cell r="AC8">
            <v>4299</v>
          </cell>
        </row>
        <row r="9">
          <cell r="F9" t="str">
            <v>Apple iPhone 15 Pro 128GB чер титан</v>
          </cell>
          <cell r="G9">
            <v>3199</v>
          </cell>
          <cell r="H9" t="str">
            <v/>
          </cell>
          <cell r="I9">
            <v>3498.96</v>
          </cell>
          <cell r="J9">
            <v>3898.84</v>
          </cell>
          <cell r="K9">
            <v>4298.88</v>
          </cell>
          <cell r="L9">
            <v>583.16</v>
          </cell>
          <cell r="M9">
            <v>354.44</v>
          </cell>
          <cell r="N9">
            <v>179.12</v>
          </cell>
          <cell r="O9">
            <v>700</v>
          </cell>
          <cell r="P9">
            <v>600</v>
          </cell>
          <cell r="Q9">
            <v>399.96000000000004</v>
          </cell>
          <cell r="R9">
            <v>499.67999999999938</v>
          </cell>
          <cell r="S9">
            <v>3899</v>
          </cell>
          <cell r="T9">
            <v>4098.96</v>
          </cell>
          <cell r="U9">
            <v>4298.8</v>
          </cell>
          <cell r="V9">
            <v>4798.5599999999995</v>
          </cell>
          <cell r="W9">
            <v>683.16</v>
          </cell>
          <cell r="X9">
            <v>390.8</v>
          </cell>
          <cell r="Y9">
            <v>199.94</v>
          </cell>
          <cell r="Z9">
            <v>3199</v>
          </cell>
          <cell r="AA9">
            <v>3499</v>
          </cell>
          <cell r="AB9">
            <v>3899</v>
          </cell>
          <cell r="AC9">
            <v>4299</v>
          </cell>
        </row>
        <row r="10">
          <cell r="F10" t="str">
            <v>Apple iPhone 15 Pro 128GB син титан</v>
          </cell>
          <cell r="G10">
            <v>3199</v>
          </cell>
          <cell r="H10" t="str">
            <v/>
          </cell>
          <cell r="I10">
            <v>3498.96</v>
          </cell>
          <cell r="J10">
            <v>3898.84</v>
          </cell>
          <cell r="K10">
            <v>4298.88</v>
          </cell>
          <cell r="L10">
            <v>583.16</v>
          </cell>
          <cell r="M10">
            <v>354.44</v>
          </cell>
          <cell r="N10">
            <v>179.12</v>
          </cell>
          <cell r="O10">
            <v>700</v>
          </cell>
          <cell r="P10">
            <v>600</v>
          </cell>
          <cell r="Q10">
            <v>399.96000000000004</v>
          </cell>
          <cell r="R10">
            <v>499.67999999999938</v>
          </cell>
          <cell r="S10">
            <v>3899</v>
          </cell>
          <cell r="T10">
            <v>4098.96</v>
          </cell>
          <cell r="U10">
            <v>4298.8</v>
          </cell>
          <cell r="V10">
            <v>4798.5599999999995</v>
          </cell>
          <cell r="W10">
            <v>683.16</v>
          </cell>
          <cell r="X10">
            <v>390.8</v>
          </cell>
          <cell r="Y10">
            <v>199.94</v>
          </cell>
          <cell r="Z10">
            <v>3199</v>
          </cell>
          <cell r="AA10">
            <v>3499</v>
          </cell>
          <cell r="AB10">
            <v>3899</v>
          </cell>
          <cell r="AC10">
            <v>4299</v>
          </cell>
        </row>
        <row r="11">
          <cell r="F11" t="str">
            <v>Apple iPhone 15 Pro Max 256 син титан</v>
          </cell>
          <cell r="G11">
            <v>3699</v>
          </cell>
          <cell r="H11" t="str">
            <v/>
          </cell>
          <cell r="I11">
            <v>4098.96</v>
          </cell>
          <cell r="J11">
            <v>4598.99</v>
          </cell>
          <cell r="K11">
            <v>4998.72</v>
          </cell>
          <cell r="L11">
            <v>683.16</v>
          </cell>
          <cell r="M11">
            <v>418.09</v>
          </cell>
          <cell r="N11">
            <v>208.28</v>
          </cell>
          <cell r="O11">
            <v>600</v>
          </cell>
          <cell r="P11">
            <v>400.02000000000044</v>
          </cell>
          <cell r="Q11">
            <v>99.990000000000691</v>
          </cell>
          <cell r="R11">
            <v>100.07999999999902</v>
          </cell>
          <cell r="S11">
            <v>4299</v>
          </cell>
          <cell r="T11">
            <v>4498.9800000000005</v>
          </cell>
          <cell r="U11">
            <v>4698.9800000000005</v>
          </cell>
          <cell r="V11">
            <v>5098.7999999999993</v>
          </cell>
          <cell r="W11">
            <v>749.83</v>
          </cell>
          <cell r="X11">
            <v>427.18</v>
          </cell>
          <cell r="Y11">
            <v>212.45</v>
          </cell>
          <cell r="Z11">
            <v>3699</v>
          </cell>
          <cell r="AA11">
            <v>4099</v>
          </cell>
          <cell r="AB11">
            <v>4599</v>
          </cell>
          <cell r="AC11">
            <v>4999</v>
          </cell>
        </row>
        <row r="12">
          <cell r="F12" t="str">
            <v>Apple iPhone 15 Pro Max 256 бел титан</v>
          </cell>
          <cell r="G12">
            <v>3699</v>
          </cell>
          <cell r="H12" t="str">
            <v/>
          </cell>
          <cell r="I12">
            <v>4098.96</v>
          </cell>
          <cell r="J12">
            <v>4598.99</v>
          </cell>
          <cell r="K12">
            <v>4998.72</v>
          </cell>
          <cell r="L12">
            <v>683.16</v>
          </cell>
          <cell r="M12">
            <v>418.09</v>
          </cell>
          <cell r="N12">
            <v>208.28</v>
          </cell>
          <cell r="O12">
            <v>600</v>
          </cell>
          <cell r="P12">
            <v>400.02000000000044</v>
          </cell>
          <cell r="Q12">
            <v>99.990000000000691</v>
          </cell>
          <cell r="R12">
            <v>100.07999999999902</v>
          </cell>
          <cell r="S12">
            <v>4299</v>
          </cell>
          <cell r="T12">
            <v>4498.9800000000005</v>
          </cell>
          <cell r="U12">
            <v>4698.9800000000005</v>
          </cell>
          <cell r="V12">
            <v>5098.7999999999993</v>
          </cell>
          <cell r="W12">
            <v>749.83</v>
          </cell>
          <cell r="X12">
            <v>427.18</v>
          </cell>
          <cell r="Y12">
            <v>212.45</v>
          </cell>
          <cell r="Z12">
            <v>3699</v>
          </cell>
          <cell r="AA12">
            <v>4099</v>
          </cell>
          <cell r="AB12">
            <v>4599</v>
          </cell>
          <cell r="AC12">
            <v>4999</v>
          </cell>
        </row>
        <row r="13">
          <cell r="F13" t="str">
            <v>Apple iPhone 15 Pro Max 256 нат титан</v>
          </cell>
          <cell r="G13">
            <v>3699</v>
          </cell>
          <cell r="H13" t="str">
            <v/>
          </cell>
          <cell r="I13">
            <v>4098.96</v>
          </cell>
          <cell r="J13">
            <v>4598.99</v>
          </cell>
          <cell r="K13">
            <v>4998.72</v>
          </cell>
          <cell r="L13">
            <v>683.16</v>
          </cell>
          <cell r="M13">
            <v>418.09</v>
          </cell>
          <cell r="N13">
            <v>208.28</v>
          </cell>
          <cell r="O13">
            <v>600</v>
          </cell>
          <cell r="P13">
            <v>400.02000000000044</v>
          </cell>
          <cell r="Q13">
            <v>99.990000000000691</v>
          </cell>
          <cell r="R13">
            <v>100.07999999999902</v>
          </cell>
          <cell r="S13">
            <v>4299</v>
          </cell>
          <cell r="T13">
            <v>4498.9800000000005</v>
          </cell>
          <cell r="U13">
            <v>4698.9800000000005</v>
          </cell>
          <cell r="V13">
            <v>5098.7999999999993</v>
          </cell>
          <cell r="W13">
            <v>749.83</v>
          </cell>
          <cell r="X13">
            <v>427.18</v>
          </cell>
          <cell r="Y13">
            <v>212.45</v>
          </cell>
          <cell r="Z13">
            <v>3699</v>
          </cell>
          <cell r="AA13">
            <v>4099</v>
          </cell>
          <cell r="AB13">
            <v>4599</v>
          </cell>
          <cell r="AC13">
            <v>4999</v>
          </cell>
        </row>
        <row r="14">
          <cell r="F14" t="str">
            <v>Apple iPhone 15 Pro Max 256 чер титан</v>
          </cell>
          <cell r="G14">
            <v>3699</v>
          </cell>
          <cell r="H14" t="str">
            <v/>
          </cell>
          <cell r="I14">
            <v>4098.96</v>
          </cell>
          <cell r="J14">
            <v>4598.99</v>
          </cell>
          <cell r="K14">
            <v>4998.72</v>
          </cell>
          <cell r="L14">
            <v>683.16</v>
          </cell>
          <cell r="M14">
            <v>418.09</v>
          </cell>
          <cell r="N14">
            <v>208.28</v>
          </cell>
          <cell r="O14">
            <v>600</v>
          </cell>
          <cell r="P14">
            <v>400.02000000000044</v>
          </cell>
          <cell r="Q14">
            <v>99.990000000000691</v>
          </cell>
          <cell r="R14">
            <v>100.07999999999902</v>
          </cell>
          <cell r="S14">
            <v>4299</v>
          </cell>
          <cell r="T14">
            <v>4498.9800000000005</v>
          </cell>
          <cell r="U14">
            <v>4698.9800000000005</v>
          </cell>
          <cell r="V14">
            <v>5098.7999999999993</v>
          </cell>
          <cell r="W14">
            <v>749.83</v>
          </cell>
          <cell r="X14">
            <v>427.18</v>
          </cell>
          <cell r="Y14">
            <v>212.45</v>
          </cell>
          <cell r="Z14">
            <v>3699</v>
          </cell>
          <cell r="AA14">
            <v>4099</v>
          </cell>
          <cell r="AB14">
            <v>4599</v>
          </cell>
          <cell r="AC14">
            <v>4999</v>
          </cell>
        </row>
        <row r="15">
          <cell r="F15" t="str">
            <v>Apple iPhone 16 Pro 128 A3293 прир</v>
          </cell>
          <cell r="G15">
            <v>3499</v>
          </cell>
          <cell r="H15" t="str">
            <v/>
          </cell>
          <cell r="I15">
            <v>3999</v>
          </cell>
          <cell r="J15">
            <v>4298.8</v>
          </cell>
          <cell r="K15">
            <v>4698.96</v>
          </cell>
          <cell r="L15">
            <v>666.5</v>
          </cell>
          <cell r="M15">
            <v>390.8</v>
          </cell>
          <cell r="N15">
            <v>195.79</v>
          </cell>
          <cell r="O15">
            <v>700</v>
          </cell>
          <cell r="P15">
            <v>399.96000000000004</v>
          </cell>
          <cell r="Q15">
            <v>300.1899999999996</v>
          </cell>
          <cell r="R15">
            <v>199.92000000000007</v>
          </cell>
          <cell r="S15">
            <v>4199</v>
          </cell>
          <cell r="T15">
            <v>4398.96</v>
          </cell>
          <cell r="U15">
            <v>4598.99</v>
          </cell>
          <cell r="V15">
            <v>4898.88</v>
          </cell>
          <cell r="W15">
            <v>733.16</v>
          </cell>
          <cell r="X15">
            <v>418.09</v>
          </cell>
          <cell r="Y15">
            <v>204.12</v>
          </cell>
          <cell r="Z15">
            <v>3499</v>
          </cell>
          <cell r="AA15">
            <v>3999</v>
          </cell>
          <cell r="AB15">
            <v>4299</v>
          </cell>
          <cell r="AC15">
            <v>4699</v>
          </cell>
        </row>
        <row r="16">
          <cell r="F16" t="str">
            <v>Apple iPhone 16 Pro 128 A3293 бел</v>
          </cell>
          <cell r="G16">
            <v>3499</v>
          </cell>
          <cell r="H16" t="str">
            <v/>
          </cell>
          <cell r="I16">
            <v>3999</v>
          </cell>
          <cell r="J16">
            <v>4298.8</v>
          </cell>
          <cell r="K16">
            <v>4698.96</v>
          </cell>
          <cell r="L16">
            <v>666.5</v>
          </cell>
          <cell r="M16">
            <v>390.8</v>
          </cell>
          <cell r="N16">
            <v>195.79</v>
          </cell>
          <cell r="O16">
            <v>700</v>
          </cell>
          <cell r="P16">
            <v>399.96000000000004</v>
          </cell>
          <cell r="Q16">
            <v>300.1899999999996</v>
          </cell>
          <cell r="R16">
            <v>199.92000000000007</v>
          </cell>
          <cell r="S16">
            <v>4199</v>
          </cell>
          <cell r="T16">
            <v>4398.96</v>
          </cell>
          <cell r="U16">
            <v>4598.99</v>
          </cell>
          <cell r="V16">
            <v>4898.88</v>
          </cell>
          <cell r="W16">
            <v>733.16</v>
          </cell>
          <cell r="X16">
            <v>418.09</v>
          </cell>
          <cell r="Y16">
            <v>204.12</v>
          </cell>
          <cell r="Z16">
            <v>3499</v>
          </cell>
          <cell r="AA16">
            <v>3999</v>
          </cell>
          <cell r="AB16">
            <v>4299</v>
          </cell>
          <cell r="AC16">
            <v>4699</v>
          </cell>
        </row>
        <row r="17">
          <cell r="F17" t="str">
            <v>Apple iPhone 16 Pro 128 A3293 черн</v>
          </cell>
          <cell r="G17">
            <v>3499</v>
          </cell>
          <cell r="H17" t="str">
            <v/>
          </cell>
          <cell r="I17">
            <v>3999</v>
          </cell>
          <cell r="J17">
            <v>4298.8</v>
          </cell>
          <cell r="K17">
            <v>4698.96</v>
          </cell>
          <cell r="L17">
            <v>666.5</v>
          </cell>
          <cell r="M17">
            <v>390.8</v>
          </cell>
          <cell r="N17">
            <v>195.79</v>
          </cell>
          <cell r="O17">
            <v>700</v>
          </cell>
          <cell r="P17">
            <v>399.96000000000004</v>
          </cell>
          <cell r="Q17">
            <v>300.1899999999996</v>
          </cell>
          <cell r="R17">
            <v>199.92000000000007</v>
          </cell>
          <cell r="S17">
            <v>4199</v>
          </cell>
          <cell r="T17">
            <v>4398.96</v>
          </cell>
          <cell r="U17">
            <v>4598.99</v>
          </cell>
          <cell r="V17">
            <v>4898.88</v>
          </cell>
          <cell r="W17">
            <v>733.16</v>
          </cell>
          <cell r="X17">
            <v>418.09</v>
          </cell>
          <cell r="Y17">
            <v>204.12</v>
          </cell>
          <cell r="Z17">
            <v>3499</v>
          </cell>
          <cell r="AA17">
            <v>3999</v>
          </cell>
          <cell r="AB17">
            <v>4299</v>
          </cell>
          <cell r="AC17">
            <v>4699</v>
          </cell>
        </row>
        <row r="18">
          <cell r="F18" t="str">
            <v>Apple iPhone 16 Pro 128 A3293 пуст</v>
          </cell>
          <cell r="G18">
            <v>3499</v>
          </cell>
          <cell r="H18" t="str">
            <v/>
          </cell>
          <cell r="I18">
            <v>3999</v>
          </cell>
          <cell r="J18">
            <v>4298.8</v>
          </cell>
          <cell r="K18">
            <v>4698.96</v>
          </cell>
          <cell r="L18">
            <v>666.5</v>
          </cell>
          <cell r="M18">
            <v>390.8</v>
          </cell>
          <cell r="N18">
            <v>195.79</v>
          </cell>
          <cell r="O18">
            <v>700</v>
          </cell>
          <cell r="P18">
            <v>399.96000000000004</v>
          </cell>
          <cell r="Q18">
            <v>300.1899999999996</v>
          </cell>
          <cell r="R18">
            <v>199.92000000000007</v>
          </cell>
          <cell r="S18">
            <v>4199</v>
          </cell>
          <cell r="T18">
            <v>4398.96</v>
          </cell>
          <cell r="U18">
            <v>4598.99</v>
          </cell>
          <cell r="V18">
            <v>4898.88</v>
          </cell>
          <cell r="W18">
            <v>733.16</v>
          </cell>
          <cell r="X18">
            <v>418.09</v>
          </cell>
          <cell r="Y18">
            <v>204.12</v>
          </cell>
          <cell r="Z18">
            <v>3499</v>
          </cell>
          <cell r="AA18">
            <v>3999</v>
          </cell>
          <cell r="AB18">
            <v>4299</v>
          </cell>
          <cell r="AC18">
            <v>4699</v>
          </cell>
        </row>
        <row r="19">
          <cell r="F19" t="str">
            <v>К Apple Macbook13 M3 8/256 с зв+RL</v>
          </cell>
          <cell r="G19">
            <v>2999</v>
          </cell>
          <cell r="H19" t="str">
            <v/>
          </cell>
          <cell r="I19">
            <v>3399</v>
          </cell>
          <cell r="J19">
            <v>3698.8599999999997</v>
          </cell>
          <cell r="K19">
            <v>4098.72</v>
          </cell>
          <cell r="L19">
            <v>566.5</v>
          </cell>
          <cell r="M19">
            <v>336.26</v>
          </cell>
          <cell r="N19">
            <v>170.78</v>
          </cell>
          <cell r="O19">
            <v>800</v>
          </cell>
          <cell r="P19">
            <v>600</v>
          </cell>
          <cell r="Q19">
            <v>599.94000000000051</v>
          </cell>
          <cell r="R19">
            <v>699.83999999999924</v>
          </cell>
          <cell r="S19">
            <v>3799</v>
          </cell>
          <cell r="T19">
            <v>3999</v>
          </cell>
          <cell r="U19">
            <v>4298.8</v>
          </cell>
          <cell r="V19">
            <v>4798.5599999999995</v>
          </cell>
          <cell r="W19">
            <v>666.5</v>
          </cell>
          <cell r="X19">
            <v>390.8</v>
          </cell>
          <cell r="Y19">
            <v>199.94</v>
          </cell>
          <cell r="Z19">
            <v>2999</v>
          </cell>
          <cell r="AA19">
            <v>3399</v>
          </cell>
          <cell r="AB19">
            <v>3699</v>
          </cell>
          <cell r="AC19">
            <v>4099</v>
          </cell>
        </row>
        <row r="20">
          <cell r="F20" t="str">
            <v>К Apple Macbook13 M3 8/256 сер+RL</v>
          </cell>
          <cell r="G20">
            <v>2999</v>
          </cell>
          <cell r="H20" t="str">
            <v/>
          </cell>
          <cell r="I20">
            <v>3399</v>
          </cell>
          <cell r="J20">
            <v>3698.8599999999997</v>
          </cell>
          <cell r="K20">
            <v>4098.72</v>
          </cell>
          <cell r="L20">
            <v>566.5</v>
          </cell>
          <cell r="M20">
            <v>336.26</v>
          </cell>
          <cell r="N20">
            <v>170.78</v>
          </cell>
          <cell r="O20">
            <v>800</v>
          </cell>
          <cell r="P20">
            <v>600</v>
          </cell>
          <cell r="Q20">
            <v>599.94000000000051</v>
          </cell>
          <cell r="R20">
            <v>699.83999999999924</v>
          </cell>
          <cell r="S20">
            <v>3799</v>
          </cell>
          <cell r="T20">
            <v>3999</v>
          </cell>
          <cell r="U20">
            <v>4298.8</v>
          </cell>
          <cell r="V20">
            <v>4798.5599999999995</v>
          </cell>
          <cell r="W20">
            <v>666.5</v>
          </cell>
          <cell r="X20">
            <v>390.8</v>
          </cell>
          <cell r="Y20">
            <v>199.94</v>
          </cell>
          <cell r="Z20">
            <v>2999</v>
          </cell>
          <cell r="AA20">
            <v>3399</v>
          </cell>
          <cell r="AB20">
            <v>3699</v>
          </cell>
          <cell r="AC20">
            <v>4099</v>
          </cell>
        </row>
        <row r="21">
          <cell r="F21" t="str">
            <v>К Apple Macbook13 M3 8/256 срб+RL</v>
          </cell>
          <cell r="G21">
            <v>2999</v>
          </cell>
          <cell r="H21" t="str">
            <v/>
          </cell>
          <cell r="I21">
            <v>3399</v>
          </cell>
          <cell r="J21">
            <v>3698.8599999999997</v>
          </cell>
          <cell r="K21">
            <v>4098.72</v>
          </cell>
          <cell r="L21">
            <v>566.5</v>
          </cell>
          <cell r="M21">
            <v>336.26</v>
          </cell>
          <cell r="N21">
            <v>170.78</v>
          </cell>
          <cell r="O21">
            <v>800</v>
          </cell>
          <cell r="P21">
            <v>600</v>
          </cell>
          <cell r="Q21">
            <v>599.94000000000051</v>
          </cell>
          <cell r="R21">
            <v>699.83999999999924</v>
          </cell>
          <cell r="S21">
            <v>3799</v>
          </cell>
          <cell r="T21">
            <v>3999</v>
          </cell>
          <cell r="U21">
            <v>4298.8</v>
          </cell>
          <cell r="V21">
            <v>4798.5599999999995</v>
          </cell>
          <cell r="W21">
            <v>666.5</v>
          </cell>
          <cell r="X21">
            <v>390.8</v>
          </cell>
          <cell r="Y21">
            <v>199.94</v>
          </cell>
          <cell r="Z21">
            <v>2999</v>
          </cell>
          <cell r="AA21">
            <v>3399</v>
          </cell>
          <cell r="AB21">
            <v>3699</v>
          </cell>
          <cell r="AC21">
            <v>4099</v>
          </cell>
        </row>
        <row r="22">
          <cell r="F22" t="str">
            <v>К Apple Macbook13 M3 8/256 т н+RL</v>
          </cell>
          <cell r="G22">
            <v>2999</v>
          </cell>
          <cell r="H22" t="str">
            <v/>
          </cell>
          <cell r="I22">
            <v>3399</v>
          </cell>
          <cell r="J22">
            <v>3698.8599999999997</v>
          </cell>
          <cell r="K22">
            <v>4098.72</v>
          </cell>
          <cell r="L22">
            <v>566.5</v>
          </cell>
          <cell r="M22">
            <v>336.26</v>
          </cell>
          <cell r="N22">
            <v>170.78</v>
          </cell>
          <cell r="O22">
            <v>800</v>
          </cell>
          <cell r="P22">
            <v>600</v>
          </cell>
          <cell r="Q22">
            <v>599.94000000000051</v>
          </cell>
          <cell r="R22">
            <v>699.83999999999924</v>
          </cell>
          <cell r="S22">
            <v>3799</v>
          </cell>
          <cell r="T22">
            <v>3999</v>
          </cell>
          <cell r="U22">
            <v>4298.8</v>
          </cell>
          <cell r="V22">
            <v>4798.5599999999995</v>
          </cell>
          <cell r="W22">
            <v>666.5</v>
          </cell>
          <cell r="X22">
            <v>390.8</v>
          </cell>
          <cell r="Y22">
            <v>199.94</v>
          </cell>
          <cell r="Z22">
            <v>2999</v>
          </cell>
          <cell r="AA22">
            <v>3399</v>
          </cell>
          <cell r="AB22">
            <v>3699</v>
          </cell>
          <cell r="AC22">
            <v>4099</v>
          </cell>
        </row>
        <row r="23">
          <cell r="F23" t="str">
            <v>Honor 200 8/256 ELI-NX9 черн</v>
          </cell>
          <cell r="G23">
            <v>599</v>
          </cell>
          <cell r="H23" t="str">
            <v/>
          </cell>
          <cell r="I23">
            <v>648.96</v>
          </cell>
          <cell r="J23">
            <v>698.93999999999994</v>
          </cell>
          <cell r="K23">
            <v>778.80000000000007</v>
          </cell>
          <cell r="L23">
            <v>108.16</v>
          </cell>
          <cell r="M23">
            <v>63.54</v>
          </cell>
          <cell r="N23">
            <v>32.450000000000003</v>
          </cell>
          <cell r="O23">
            <v>600</v>
          </cell>
          <cell r="P23">
            <v>549.96</v>
          </cell>
          <cell r="Q23">
            <v>500.06000000000006</v>
          </cell>
          <cell r="R23">
            <v>419.7600000000001</v>
          </cell>
          <cell r="S23">
            <v>1199</v>
          </cell>
          <cell r="T23">
            <v>1198.92</v>
          </cell>
          <cell r="U23">
            <v>1199</v>
          </cell>
          <cell r="V23">
            <v>1198.5600000000002</v>
          </cell>
          <cell r="W23">
            <v>199.82000000000002</v>
          </cell>
          <cell r="X23">
            <v>109</v>
          </cell>
          <cell r="Y23">
            <v>49.940000000000005</v>
          </cell>
          <cell r="Z23">
            <v>599</v>
          </cell>
          <cell r="AA23">
            <v>649</v>
          </cell>
          <cell r="AB23">
            <v>699</v>
          </cell>
          <cell r="AC23">
            <v>779</v>
          </cell>
        </row>
        <row r="24">
          <cell r="F24" t="str">
            <v>Honor 200 8/256 ELI-NX9 зелен</v>
          </cell>
          <cell r="G24">
            <v>599</v>
          </cell>
          <cell r="H24" t="str">
            <v/>
          </cell>
          <cell r="I24">
            <v>648.96</v>
          </cell>
          <cell r="J24">
            <v>698.93999999999994</v>
          </cell>
          <cell r="K24">
            <v>778.80000000000007</v>
          </cell>
          <cell r="L24">
            <v>108.16</v>
          </cell>
          <cell r="M24">
            <v>63.54</v>
          </cell>
          <cell r="N24">
            <v>32.450000000000003</v>
          </cell>
          <cell r="O24">
            <v>600</v>
          </cell>
          <cell r="P24">
            <v>549.96</v>
          </cell>
          <cell r="Q24">
            <v>500.06000000000006</v>
          </cell>
          <cell r="R24">
            <v>419.7600000000001</v>
          </cell>
          <cell r="S24">
            <v>1199</v>
          </cell>
          <cell r="T24">
            <v>1198.92</v>
          </cell>
          <cell r="U24">
            <v>1199</v>
          </cell>
          <cell r="V24">
            <v>1198.5600000000002</v>
          </cell>
          <cell r="W24">
            <v>199.82000000000002</v>
          </cell>
          <cell r="X24">
            <v>109</v>
          </cell>
          <cell r="Y24">
            <v>49.940000000000005</v>
          </cell>
          <cell r="Z24">
            <v>599</v>
          </cell>
          <cell r="AA24">
            <v>649</v>
          </cell>
          <cell r="AB24">
            <v>699</v>
          </cell>
          <cell r="AC24">
            <v>779</v>
          </cell>
        </row>
        <row r="25">
          <cell r="F25" t="str">
            <v>Honor 200 8/256 ELI-NX9 бел</v>
          </cell>
          <cell r="G25">
            <v>599</v>
          </cell>
          <cell r="H25" t="str">
            <v/>
          </cell>
          <cell r="I25">
            <v>648.96</v>
          </cell>
          <cell r="J25">
            <v>698.93999999999994</v>
          </cell>
          <cell r="K25">
            <v>778.80000000000007</v>
          </cell>
          <cell r="L25">
            <v>108.16</v>
          </cell>
          <cell r="M25">
            <v>63.54</v>
          </cell>
          <cell r="N25">
            <v>32.450000000000003</v>
          </cell>
          <cell r="O25">
            <v>600</v>
          </cell>
          <cell r="P25">
            <v>549.96</v>
          </cell>
          <cell r="Q25">
            <v>500.06000000000006</v>
          </cell>
          <cell r="R25">
            <v>419.7600000000001</v>
          </cell>
          <cell r="S25">
            <v>1199</v>
          </cell>
          <cell r="T25">
            <v>1198.92</v>
          </cell>
          <cell r="U25">
            <v>1199</v>
          </cell>
          <cell r="V25">
            <v>1198.5600000000002</v>
          </cell>
          <cell r="W25">
            <v>199.82000000000002</v>
          </cell>
          <cell r="X25">
            <v>109</v>
          </cell>
          <cell r="Y25">
            <v>49.940000000000005</v>
          </cell>
          <cell r="Z25">
            <v>599</v>
          </cell>
          <cell r="AA25">
            <v>649</v>
          </cell>
          <cell r="AB25">
            <v>699</v>
          </cell>
          <cell r="AC25">
            <v>779</v>
          </cell>
        </row>
        <row r="26">
          <cell r="F26" t="str">
            <v>LT Honor Art 14 U5 32/1TB зел</v>
          </cell>
          <cell r="G26">
            <v>4699</v>
          </cell>
          <cell r="H26">
            <v>115</v>
          </cell>
          <cell r="I26">
            <v>4698.96</v>
          </cell>
          <cell r="J26">
            <v>4698.9800000000005</v>
          </cell>
          <cell r="K26">
            <v>4998.72</v>
          </cell>
          <cell r="L26">
            <v>783.16</v>
          </cell>
          <cell r="M26">
            <v>427.18</v>
          </cell>
          <cell r="N26">
            <v>208.28</v>
          </cell>
          <cell r="O26">
            <v>300</v>
          </cell>
          <cell r="P26">
            <v>300</v>
          </cell>
          <cell r="Q26">
            <v>299.96999999999935</v>
          </cell>
          <cell r="R26">
            <v>0</v>
          </cell>
          <cell r="S26">
            <v>4999</v>
          </cell>
          <cell r="T26">
            <v>4998.96</v>
          </cell>
          <cell r="U26">
            <v>4998.95</v>
          </cell>
          <cell r="V26">
            <v>4998.72</v>
          </cell>
          <cell r="W26">
            <v>833.16</v>
          </cell>
          <cell r="X26">
            <v>454.45</v>
          </cell>
          <cell r="Y26">
            <v>208.28</v>
          </cell>
          <cell r="Z26">
            <v>4699</v>
          </cell>
          <cell r="AA26">
            <v>4699</v>
          </cell>
          <cell r="AB26">
            <v>4699</v>
          </cell>
          <cell r="AC26">
            <v>4999</v>
          </cell>
          <cell r="AD26">
            <v>6268</v>
          </cell>
        </row>
        <row r="27">
          <cell r="F27" t="str">
            <v>LT Honor Art 14 U7 32/1TB зел</v>
          </cell>
          <cell r="G27">
            <v>5199</v>
          </cell>
          <cell r="H27">
            <v>125</v>
          </cell>
          <cell r="I27">
            <v>5199</v>
          </cell>
          <cell r="J27">
            <v>5398.91</v>
          </cell>
          <cell r="K27">
            <v>5498.88</v>
          </cell>
          <cell r="L27">
            <v>866.5</v>
          </cell>
          <cell r="M27">
            <v>490.81</v>
          </cell>
          <cell r="N27">
            <v>229.12</v>
          </cell>
          <cell r="O27">
            <v>300</v>
          </cell>
          <cell r="P27">
            <v>300</v>
          </cell>
          <cell r="Q27">
            <v>99.989999999999782</v>
          </cell>
          <cell r="R27">
            <v>0</v>
          </cell>
          <cell r="S27">
            <v>5499</v>
          </cell>
          <cell r="T27">
            <v>5499</v>
          </cell>
          <cell r="U27">
            <v>5498.9</v>
          </cell>
          <cell r="V27">
            <v>5498.88</v>
          </cell>
          <cell r="W27">
            <v>916.5</v>
          </cell>
          <cell r="X27">
            <v>499.9</v>
          </cell>
          <cell r="Y27">
            <v>229.12</v>
          </cell>
          <cell r="Z27">
            <v>5199</v>
          </cell>
          <cell r="AA27">
            <v>5199</v>
          </cell>
          <cell r="AB27">
            <v>5399</v>
          </cell>
          <cell r="AC27">
            <v>5499</v>
          </cell>
          <cell r="AD27">
            <v>8050</v>
          </cell>
        </row>
        <row r="28">
          <cell r="F28" t="str">
            <v>LT Honor Art 14 U7 32/1TB бел</v>
          </cell>
          <cell r="G28">
            <v>5199</v>
          </cell>
          <cell r="H28">
            <v>125</v>
          </cell>
          <cell r="I28">
            <v>5199</v>
          </cell>
          <cell r="J28">
            <v>5398.91</v>
          </cell>
          <cell r="K28">
            <v>5498.88</v>
          </cell>
          <cell r="L28">
            <v>866.5</v>
          </cell>
          <cell r="M28">
            <v>490.81</v>
          </cell>
          <cell r="N28">
            <v>229.12</v>
          </cell>
          <cell r="O28">
            <v>300</v>
          </cell>
          <cell r="P28">
            <v>300</v>
          </cell>
          <cell r="Q28">
            <v>99.989999999999782</v>
          </cell>
          <cell r="R28">
            <v>0</v>
          </cell>
          <cell r="S28">
            <v>5499</v>
          </cell>
          <cell r="T28">
            <v>5499</v>
          </cell>
          <cell r="U28">
            <v>5498.9</v>
          </cell>
          <cell r="V28">
            <v>5498.88</v>
          </cell>
          <cell r="W28">
            <v>916.5</v>
          </cell>
          <cell r="X28">
            <v>499.9</v>
          </cell>
          <cell r="Y28">
            <v>229.12</v>
          </cell>
          <cell r="Z28">
            <v>5199</v>
          </cell>
          <cell r="AA28">
            <v>5199</v>
          </cell>
          <cell r="AB28">
            <v>5399</v>
          </cell>
          <cell r="AC28">
            <v>5499</v>
          </cell>
          <cell r="AD28">
            <v>8050</v>
          </cell>
        </row>
        <row r="29">
          <cell r="F29" t="str">
            <v>LT Honor X14 i5 16/1TB FRG-X б/ОС</v>
          </cell>
          <cell r="G29">
            <v>2099</v>
          </cell>
          <cell r="H29">
            <v>50</v>
          </cell>
          <cell r="I29">
            <v>2098.92</v>
          </cell>
          <cell r="J29">
            <v>2198.9</v>
          </cell>
          <cell r="K29">
            <v>2198.88</v>
          </cell>
          <cell r="L29">
            <v>349.82</v>
          </cell>
          <cell r="M29">
            <v>199.9</v>
          </cell>
          <cell r="N29">
            <v>91.62</v>
          </cell>
          <cell r="O29">
            <v>300</v>
          </cell>
          <cell r="P29">
            <v>300.05999999999995</v>
          </cell>
          <cell r="Q29">
            <v>200.09000000000015</v>
          </cell>
          <cell r="R29">
            <v>199.92000000000007</v>
          </cell>
          <cell r="S29">
            <v>2399</v>
          </cell>
          <cell r="T29">
            <v>2398.98</v>
          </cell>
          <cell r="U29">
            <v>2398.9900000000002</v>
          </cell>
          <cell r="V29">
            <v>2398.8000000000002</v>
          </cell>
          <cell r="W29">
            <v>399.83</v>
          </cell>
          <cell r="X29">
            <v>218.09</v>
          </cell>
          <cell r="Y29">
            <v>99.95</v>
          </cell>
          <cell r="Z29">
            <v>2099</v>
          </cell>
          <cell r="AA29">
            <v>2099</v>
          </cell>
          <cell r="AB29">
            <v>2199</v>
          </cell>
          <cell r="AC29">
            <v>2199</v>
          </cell>
          <cell r="AD29">
            <v>3464</v>
          </cell>
        </row>
        <row r="30">
          <cell r="F30" t="str">
            <v>LT Honor X16 i3 8/512 BRG-385 б/ОС</v>
          </cell>
          <cell r="G30">
            <v>1299</v>
          </cell>
          <cell r="H30" t="str">
            <v/>
          </cell>
          <cell r="I30">
            <v>1299</v>
          </cell>
          <cell r="J30">
            <v>1398.98</v>
          </cell>
          <cell r="K30">
            <v>1498.8000000000002</v>
          </cell>
          <cell r="L30">
            <v>216.5</v>
          </cell>
          <cell r="M30">
            <v>127.18</v>
          </cell>
          <cell r="N30">
            <v>62.45</v>
          </cell>
          <cell r="O30">
            <v>250</v>
          </cell>
          <cell r="P30">
            <v>249.96000000000004</v>
          </cell>
          <cell r="Q30">
            <v>149.93000000000006</v>
          </cell>
          <cell r="R30">
            <v>50.159999999999854</v>
          </cell>
          <cell r="S30">
            <v>1549</v>
          </cell>
          <cell r="T30">
            <v>1548.96</v>
          </cell>
          <cell r="U30">
            <v>1548.91</v>
          </cell>
          <cell r="V30">
            <v>1548.96</v>
          </cell>
          <cell r="W30">
            <v>258.16000000000003</v>
          </cell>
          <cell r="X30">
            <v>140.81</v>
          </cell>
          <cell r="Y30">
            <v>64.540000000000006</v>
          </cell>
          <cell r="Z30">
            <v>1299</v>
          </cell>
          <cell r="AA30">
            <v>1299</v>
          </cell>
          <cell r="AB30">
            <v>1399</v>
          </cell>
          <cell r="AC30">
            <v>1499</v>
          </cell>
          <cell r="AD30">
            <v>2419</v>
          </cell>
        </row>
        <row r="31">
          <cell r="F31" t="str">
            <v>LT Honor X16 i5 16/1TB BRG-561 сер</v>
          </cell>
          <cell r="G31">
            <v>2199</v>
          </cell>
          <cell r="H31">
            <v>50</v>
          </cell>
          <cell r="I31">
            <v>2199</v>
          </cell>
          <cell r="J31">
            <v>2398.9900000000002</v>
          </cell>
          <cell r="K31">
            <v>2398.8000000000002</v>
          </cell>
          <cell r="L31">
            <v>366.5</v>
          </cell>
          <cell r="M31">
            <v>218.09</v>
          </cell>
          <cell r="N31">
            <v>99.95</v>
          </cell>
          <cell r="O31">
            <v>200</v>
          </cell>
          <cell r="P31">
            <v>199.98000000000002</v>
          </cell>
          <cell r="Q31">
            <v>0</v>
          </cell>
          <cell r="R31">
            <v>0</v>
          </cell>
          <cell r="S31">
            <v>2399</v>
          </cell>
          <cell r="T31">
            <v>2398.98</v>
          </cell>
          <cell r="U31">
            <v>2398.9900000000002</v>
          </cell>
          <cell r="V31">
            <v>2398.8000000000002</v>
          </cell>
          <cell r="W31">
            <v>399.83</v>
          </cell>
          <cell r="X31">
            <v>218.09</v>
          </cell>
          <cell r="Y31">
            <v>99.95</v>
          </cell>
          <cell r="Z31">
            <v>2199</v>
          </cell>
          <cell r="AA31">
            <v>2199</v>
          </cell>
          <cell r="AB31">
            <v>2399</v>
          </cell>
          <cell r="AC31">
            <v>2399</v>
          </cell>
          <cell r="AD31">
            <v>4364</v>
          </cell>
        </row>
        <row r="32">
          <cell r="F32" t="str">
            <v>LT Honor X16 i5 16/1TB BRG-561 б/ОС</v>
          </cell>
          <cell r="G32">
            <v>1899</v>
          </cell>
          <cell r="H32" t="str">
            <v/>
          </cell>
          <cell r="I32">
            <v>1899</v>
          </cell>
          <cell r="J32">
            <v>2098.91</v>
          </cell>
          <cell r="K32">
            <v>2098.56</v>
          </cell>
          <cell r="L32">
            <v>316.5</v>
          </cell>
          <cell r="M32">
            <v>190.81</v>
          </cell>
          <cell r="N32">
            <v>87.44</v>
          </cell>
          <cell r="O32">
            <v>200</v>
          </cell>
          <cell r="P32">
            <v>199.92000000000007</v>
          </cell>
          <cell r="Q32">
            <v>0</v>
          </cell>
          <cell r="R32">
            <v>0</v>
          </cell>
          <cell r="S32">
            <v>2099</v>
          </cell>
          <cell r="T32">
            <v>2098.92</v>
          </cell>
          <cell r="U32">
            <v>2098.91</v>
          </cell>
          <cell r="V32">
            <v>2098.56</v>
          </cell>
          <cell r="W32">
            <v>349.82</v>
          </cell>
          <cell r="X32">
            <v>190.81</v>
          </cell>
          <cell r="Y32">
            <v>87.44</v>
          </cell>
          <cell r="Z32">
            <v>1899</v>
          </cell>
          <cell r="AA32">
            <v>1899</v>
          </cell>
          <cell r="AB32">
            <v>2099</v>
          </cell>
          <cell r="AC32">
            <v>2099</v>
          </cell>
          <cell r="AD32">
            <v>3973</v>
          </cell>
        </row>
        <row r="33">
          <cell r="F33" t="str">
            <v>Honor Watch 4 TMA-B19 черн</v>
          </cell>
          <cell r="G33">
            <v>149</v>
          </cell>
          <cell r="H33">
            <v>3</v>
          </cell>
          <cell r="I33">
            <v>298.92</v>
          </cell>
          <cell r="J33">
            <v>298.98</v>
          </cell>
          <cell r="K33">
            <v>498.71999999999991</v>
          </cell>
          <cell r="L33">
            <v>49.82</v>
          </cell>
          <cell r="M33">
            <v>27.18</v>
          </cell>
          <cell r="N33">
            <v>20.779999999999998</v>
          </cell>
          <cell r="O33">
            <v>150</v>
          </cell>
          <cell r="P33">
            <v>0</v>
          </cell>
          <cell r="Q33">
            <v>0</v>
          </cell>
          <cell r="R33">
            <v>0</v>
          </cell>
          <cell r="S33">
            <v>299</v>
          </cell>
          <cell r="T33">
            <v>298.92</v>
          </cell>
          <cell r="U33">
            <v>298.98</v>
          </cell>
          <cell r="V33">
            <v>498.71999999999991</v>
          </cell>
          <cell r="W33">
            <v>49.82</v>
          </cell>
          <cell r="X33">
            <v>27.18</v>
          </cell>
          <cell r="Y33">
            <v>20.779999999999998</v>
          </cell>
          <cell r="Z33">
            <v>149</v>
          </cell>
          <cell r="AA33">
            <v>298.92</v>
          </cell>
          <cell r="AB33">
            <v>298.98</v>
          </cell>
          <cell r="AC33">
            <v>498.71999999999991</v>
          </cell>
          <cell r="AD33">
            <v>600</v>
          </cell>
        </row>
        <row r="34">
          <cell r="F34" t="str">
            <v>Honor Watch 4 TMA-B19 золот</v>
          </cell>
          <cell r="G34">
            <v>149</v>
          </cell>
          <cell r="H34">
            <v>3</v>
          </cell>
          <cell r="I34">
            <v>298.92</v>
          </cell>
          <cell r="J34">
            <v>298.98</v>
          </cell>
          <cell r="K34">
            <v>498.71999999999991</v>
          </cell>
          <cell r="L34">
            <v>49.82</v>
          </cell>
          <cell r="M34">
            <v>27.18</v>
          </cell>
          <cell r="N34">
            <v>20.779999999999998</v>
          </cell>
          <cell r="O34">
            <v>150</v>
          </cell>
          <cell r="P34">
            <v>0</v>
          </cell>
          <cell r="Q34">
            <v>0</v>
          </cell>
          <cell r="R34">
            <v>0</v>
          </cell>
          <cell r="S34">
            <v>299</v>
          </cell>
          <cell r="T34">
            <v>298.92</v>
          </cell>
          <cell r="U34">
            <v>298.98</v>
          </cell>
          <cell r="V34">
            <v>498.71999999999991</v>
          </cell>
          <cell r="W34">
            <v>49.82</v>
          </cell>
          <cell r="X34">
            <v>27.18</v>
          </cell>
          <cell r="Y34">
            <v>20.779999999999998</v>
          </cell>
          <cell r="Z34">
            <v>149</v>
          </cell>
          <cell r="AA34">
            <v>298.92</v>
          </cell>
          <cell r="AB34">
            <v>298.98</v>
          </cell>
          <cell r="AC34">
            <v>498.71999999999991</v>
          </cell>
          <cell r="AD34">
            <v>600</v>
          </cell>
        </row>
        <row r="35">
          <cell r="F35" t="str">
            <v>Honor X7c 6/128 ALT-LX1 лун бел</v>
          </cell>
          <cell r="G35">
            <v>309</v>
          </cell>
          <cell r="H35" t="str">
            <v/>
          </cell>
          <cell r="I35">
            <v>339</v>
          </cell>
          <cell r="J35">
            <v>358.93</v>
          </cell>
          <cell r="K35">
            <v>378.96</v>
          </cell>
          <cell r="L35">
            <v>56.5</v>
          </cell>
          <cell r="M35">
            <v>32.630000000000003</v>
          </cell>
          <cell r="N35">
            <v>15.79</v>
          </cell>
          <cell r="O35">
            <v>90</v>
          </cell>
          <cell r="P35">
            <v>60</v>
          </cell>
          <cell r="Q35">
            <v>39.930000000000064</v>
          </cell>
          <cell r="R35">
            <v>19.920000000000016</v>
          </cell>
          <cell r="S35">
            <v>399</v>
          </cell>
          <cell r="T35">
            <v>399</v>
          </cell>
          <cell r="U35">
            <v>398.86000000000007</v>
          </cell>
          <cell r="V35">
            <v>398.88</v>
          </cell>
          <cell r="W35">
            <v>66.5</v>
          </cell>
          <cell r="X35">
            <v>36.260000000000005</v>
          </cell>
          <cell r="Y35">
            <v>16.62</v>
          </cell>
          <cell r="Z35">
            <v>309</v>
          </cell>
          <cell r="AA35">
            <v>339</v>
          </cell>
          <cell r="AB35">
            <v>359</v>
          </cell>
          <cell r="AC35">
            <v>379</v>
          </cell>
        </row>
        <row r="36">
          <cell r="F36" t="str">
            <v>Honor X7c 6/128 ALT-LX1 лес зел</v>
          </cell>
          <cell r="G36">
            <v>309</v>
          </cell>
          <cell r="H36" t="str">
            <v/>
          </cell>
          <cell r="I36">
            <v>339</v>
          </cell>
          <cell r="J36">
            <v>358.93</v>
          </cell>
          <cell r="K36">
            <v>378.96</v>
          </cell>
          <cell r="L36">
            <v>56.5</v>
          </cell>
          <cell r="M36">
            <v>32.630000000000003</v>
          </cell>
          <cell r="N36">
            <v>15.79</v>
          </cell>
          <cell r="O36">
            <v>90</v>
          </cell>
          <cell r="P36">
            <v>60</v>
          </cell>
          <cell r="Q36">
            <v>39.930000000000064</v>
          </cell>
          <cell r="R36">
            <v>19.920000000000016</v>
          </cell>
          <cell r="S36">
            <v>399</v>
          </cell>
          <cell r="T36">
            <v>399</v>
          </cell>
          <cell r="U36">
            <v>398.86000000000007</v>
          </cell>
          <cell r="V36">
            <v>398.88</v>
          </cell>
          <cell r="W36">
            <v>66.5</v>
          </cell>
          <cell r="X36">
            <v>36.260000000000005</v>
          </cell>
          <cell r="Y36">
            <v>16.62</v>
          </cell>
          <cell r="Z36">
            <v>309</v>
          </cell>
          <cell r="AA36">
            <v>339</v>
          </cell>
          <cell r="AB36">
            <v>359</v>
          </cell>
          <cell r="AC36">
            <v>379</v>
          </cell>
        </row>
        <row r="37">
          <cell r="F37" t="str">
            <v>Honor X7c 6/128 ALT-LX1 полн черн</v>
          </cell>
          <cell r="G37">
            <v>309</v>
          </cell>
          <cell r="H37" t="str">
            <v/>
          </cell>
          <cell r="I37">
            <v>339</v>
          </cell>
          <cell r="J37">
            <v>358.93</v>
          </cell>
          <cell r="K37">
            <v>378.96</v>
          </cell>
          <cell r="L37">
            <v>56.5</v>
          </cell>
          <cell r="M37">
            <v>32.630000000000003</v>
          </cell>
          <cell r="N37">
            <v>15.79</v>
          </cell>
          <cell r="O37">
            <v>90</v>
          </cell>
          <cell r="P37">
            <v>60</v>
          </cell>
          <cell r="Q37">
            <v>39.930000000000064</v>
          </cell>
          <cell r="R37">
            <v>19.920000000000016</v>
          </cell>
          <cell r="S37">
            <v>399</v>
          </cell>
          <cell r="T37">
            <v>399</v>
          </cell>
          <cell r="U37">
            <v>398.86000000000007</v>
          </cell>
          <cell r="V37">
            <v>398.88</v>
          </cell>
          <cell r="W37">
            <v>66.5</v>
          </cell>
          <cell r="X37">
            <v>36.260000000000005</v>
          </cell>
          <cell r="Y37">
            <v>16.62</v>
          </cell>
          <cell r="Z37">
            <v>309</v>
          </cell>
          <cell r="AA37">
            <v>339</v>
          </cell>
          <cell r="AB37">
            <v>359</v>
          </cell>
          <cell r="AC37">
            <v>379</v>
          </cell>
        </row>
        <row r="38">
          <cell r="F38" t="str">
            <v>Honor X7c 8/128 ALT-LX1 лун бел</v>
          </cell>
          <cell r="G38">
            <v>359</v>
          </cell>
          <cell r="H38" t="str">
            <v/>
          </cell>
          <cell r="I38">
            <v>358.98</v>
          </cell>
          <cell r="J38">
            <v>358.93</v>
          </cell>
          <cell r="K38">
            <v>358.79999999999995</v>
          </cell>
          <cell r="L38">
            <v>59.83</v>
          </cell>
          <cell r="M38">
            <v>32.630000000000003</v>
          </cell>
          <cell r="N38">
            <v>14.95</v>
          </cell>
          <cell r="O38">
            <v>90</v>
          </cell>
          <cell r="P38">
            <v>90</v>
          </cell>
          <cell r="Q38">
            <v>120.00999999999999</v>
          </cell>
          <cell r="R38">
            <v>220.08000000000004</v>
          </cell>
          <cell r="S38">
            <v>449</v>
          </cell>
          <cell r="T38">
            <v>448.98</v>
          </cell>
          <cell r="U38">
            <v>478.94</v>
          </cell>
          <cell r="V38">
            <v>578.88</v>
          </cell>
          <cell r="W38">
            <v>74.83</v>
          </cell>
          <cell r="X38">
            <v>43.54</v>
          </cell>
          <cell r="Y38">
            <v>24.12</v>
          </cell>
          <cell r="Z38">
            <v>359</v>
          </cell>
          <cell r="AA38">
            <v>359</v>
          </cell>
          <cell r="AB38">
            <v>359</v>
          </cell>
          <cell r="AC38">
            <v>359</v>
          </cell>
        </row>
        <row r="39">
          <cell r="F39" t="str">
            <v>Honor X7c 8/128 ALT-LX1 лес зел</v>
          </cell>
          <cell r="G39">
            <v>359</v>
          </cell>
          <cell r="H39" t="str">
            <v/>
          </cell>
          <cell r="I39">
            <v>358.98</v>
          </cell>
          <cell r="J39">
            <v>358.93</v>
          </cell>
          <cell r="K39">
            <v>358.79999999999995</v>
          </cell>
          <cell r="L39">
            <v>59.83</v>
          </cell>
          <cell r="M39">
            <v>32.630000000000003</v>
          </cell>
          <cell r="N39">
            <v>14.95</v>
          </cell>
          <cell r="O39">
            <v>90</v>
          </cell>
          <cell r="P39">
            <v>90</v>
          </cell>
          <cell r="Q39">
            <v>120.00999999999999</v>
          </cell>
          <cell r="R39">
            <v>220.08000000000004</v>
          </cell>
          <cell r="S39">
            <v>449</v>
          </cell>
          <cell r="T39">
            <v>448.98</v>
          </cell>
          <cell r="U39">
            <v>478.94</v>
          </cell>
          <cell r="V39">
            <v>578.88</v>
          </cell>
          <cell r="W39">
            <v>74.83</v>
          </cell>
          <cell r="X39">
            <v>43.54</v>
          </cell>
          <cell r="Y39">
            <v>24.12</v>
          </cell>
          <cell r="Z39">
            <v>359</v>
          </cell>
          <cell r="AA39">
            <v>359</v>
          </cell>
          <cell r="AB39">
            <v>359</v>
          </cell>
          <cell r="AC39">
            <v>359</v>
          </cell>
        </row>
        <row r="40">
          <cell r="F40" t="str">
            <v>Honor X7c 8/128 ALT-LX1 полн черн</v>
          </cell>
          <cell r="G40">
            <v>359</v>
          </cell>
          <cell r="H40" t="str">
            <v/>
          </cell>
          <cell r="I40">
            <v>358.98</v>
          </cell>
          <cell r="J40">
            <v>358.93</v>
          </cell>
          <cell r="K40">
            <v>358.79999999999995</v>
          </cell>
          <cell r="L40">
            <v>59.83</v>
          </cell>
          <cell r="M40">
            <v>32.630000000000003</v>
          </cell>
          <cell r="N40">
            <v>14.95</v>
          </cell>
          <cell r="O40">
            <v>90</v>
          </cell>
          <cell r="P40">
            <v>90</v>
          </cell>
          <cell r="Q40">
            <v>120.00999999999999</v>
          </cell>
          <cell r="R40">
            <v>220.08000000000004</v>
          </cell>
          <cell r="S40">
            <v>449</v>
          </cell>
          <cell r="T40">
            <v>448.98</v>
          </cell>
          <cell r="U40">
            <v>478.94</v>
          </cell>
          <cell r="V40">
            <v>578.88</v>
          </cell>
          <cell r="W40">
            <v>74.83</v>
          </cell>
          <cell r="X40">
            <v>43.54</v>
          </cell>
          <cell r="Y40">
            <v>24.12</v>
          </cell>
          <cell r="Z40">
            <v>359</v>
          </cell>
          <cell r="AA40">
            <v>359</v>
          </cell>
          <cell r="AB40">
            <v>359</v>
          </cell>
          <cell r="AC40">
            <v>359</v>
          </cell>
        </row>
        <row r="41">
          <cell r="F41" t="str">
            <v>Honor X7c 8/256 ALT-LX1 лун бел</v>
          </cell>
          <cell r="G41">
            <v>399</v>
          </cell>
          <cell r="H41" t="str">
            <v/>
          </cell>
          <cell r="I41">
            <v>399</v>
          </cell>
          <cell r="J41">
            <v>398.86000000000007</v>
          </cell>
          <cell r="K41">
            <v>398.88</v>
          </cell>
          <cell r="L41">
            <v>66.5</v>
          </cell>
          <cell r="M41">
            <v>36.260000000000005</v>
          </cell>
          <cell r="N41">
            <v>16.62</v>
          </cell>
          <cell r="O41">
            <v>100</v>
          </cell>
          <cell r="P41">
            <v>99.95999999999998</v>
          </cell>
          <cell r="Q41">
            <v>160.05000000000001</v>
          </cell>
          <cell r="R41">
            <v>199.91999999999996</v>
          </cell>
          <cell r="S41">
            <v>499</v>
          </cell>
          <cell r="T41">
            <v>498.96</v>
          </cell>
          <cell r="U41">
            <v>558.91000000000008</v>
          </cell>
          <cell r="V41">
            <v>598.79999999999995</v>
          </cell>
          <cell r="W41">
            <v>83.16</v>
          </cell>
          <cell r="X41">
            <v>50.81</v>
          </cell>
          <cell r="Y41">
            <v>24.95</v>
          </cell>
          <cell r="Z41">
            <v>399</v>
          </cell>
          <cell r="AA41">
            <v>399</v>
          </cell>
          <cell r="AB41">
            <v>399</v>
          </cell>
          <cell r="AC41">
            <v>399</v>
          </cell>
        </row>
        <row r="42">
          <cell r="F42" t="str">
            <v>Honor X7c 8/256 ALT-LX1 лес зел</v>
          </cell>
          <cell r="G42">
            <v>399</v>
          </cell>
          <cell r="H42" t="str">
            <v/>
          </cell>
          <cell r="I42">
            <v>399</v>
          </cell>
          <cell r="J42">
            <v>398.86000000000007</v>
          </cell>
          <cell r="K42">
            <v>398.88</v>
          </cell>
          <cell r="L42">
            <v>66.5</v>
          </cell>
          <cell r="M42">
            <v>36.260000000000005</v>
          </cell>
          <cell r="N42">
            <v>16.62</v>
          </cell>
          <cell r="O42">
            <v>100</v>
          </cell>
          <cell r="P42">
            <v>99.95999999999998</v>
          </cell>
          <cell r="Q42">
            <v>160.05000000000001</v>
          </cell>
          <cell r="R42">
            <v>199.91999999999996</v>
          </cell>
          <cell r="S42">
            <v>499</v>
          </cell>
          <cell r="T42">
            <v>498.96</v>
          </cell>
          <cell r="U42">
            <v>558.91000000000008</v>
          </cell>
          <cell r="V42">
            <v>598.79999999999995</v>
          </cell>
          <cell r="W42">
            <v>83.16</v>
          </cell>
          <cell r="X42">
            <v>50.81</v>
          </cell>
          <cell r="Y42">
            <v>24.95</v>
          </cell>
          <cell r="Z42">
            <v>399</v>
          </cell>
          <cell r="AA42">
            <v>399</v>
          </cell>
          <cell r="AB42">
            <v>399</v>
          </cell>
          <cell r="AC42">
            <v>399</v>
          </cell>
        </row>
        <row r="43">
          <cell r="F43" t="str">
            <v>Honor X7c 8/256 ALT-LX1 полн черн</v>
          </cell>
          <cell r="G43">
            <v>399</v>
          </cell>
          <cell r="H43" t="str">
            <v/>
          </cell>
          <cell r="I43">
            <v>399</v>
          </cell>
          <cell r="J43">
            <v>398.86000000000007</v>
          </cell>
          <cell r="K43">
            <v>398.88</v>
          </cell>
          <cell r="L43">
            <v>66.5</v>
          </cell>
          <cell r="M43">
            <v>36.260000000000005</v>
          </cell>
          <cell r="N43">
            <v>16.62</v>
          </cell>
          <cell r="O43">
            <v>100</v>
          </cell>
          <cell r="P43">
            <v>99.95999999999998</v>
          </cell>
          <cell r="Q43">
            <v>160.05000000000001</v>
          </cell>
          <cell r="R43">
            <v>199.91999999999996</v>
          </cell>
          <cell r="S43">
            <v>499</v>
          </cell>
          <cell r="T43">
            <v>498.96</v>
          </cell>
          <cell r="U43">
            <v>558.91000000000008</v>
          </cell>
          <cell r="V43">
            <v>598.79999999999995</v>
          </cell>
          <cell r="W43">
            <v>83.16</v>
          </cell>
          <cell r="X43">
            <v>50.81</v>
          </cell>
          <cell r="Y43">
            <v>24.95</v>
          </cell>
          <cell r="Z43">
            <v>399</v>
          </cell>
          <cell r="AA43">
            <v>399</v>
          </cell>
          <cell r="AB43">
            <v>399</v>
          </cell>
          <cell r="AC43">
            <v>399</v>
          </cell>
        </row>
        <row r="44">
          <cell r="F44" t="str">
            <v>Honor X7c 8/512 ALT-LX1 лун бел</v>
          </cell>
          <cell r="G44">
            <v>499</v>
          </cell>
          <cell r="H44" t="str">
            <v/>
          </cell>
          <cell r="I44">
            <v>498.96</v>
          </cell>
          <cell r="J44">
            <v>498.96</v>
          </cell>
          <cell r="K44">
            <v>498.71999999999991</v>
          </cell>
          <cell r="L44">
            <v>83.16</v>
          </cell>
          <cell r="M44">
            <v>45.36</v>
          </cell>
          <cell r="N44">
            <v>20.779999999999998</v>
          </cell>
          <cell r="O44">
            <v>100</v>
          </cell>
          <cell r="P44">
            <v>100.02000000000004</v>
          </cell>
          <cell r="Q44">
            <v>140.03000000000003</v>
          </cell>
          <cell r="R44">
            <v>210.24000000000012</v>
          </cell>
          <cell r="S44">
            <v>599</v>
          </cell>
          <cell r="T44">
            <v>598.98</v>
          </cell>
          <cell r="U44">
            <v>638.99</v>
          </cell>
          <cell r="V44">
            <v>708.96</v>
          </cell>
          <cell r="W44">
            <v>99.83</v>
          </cell>
          <cell r="X44">
            <v>58.09</v>
          </cell>
          <cell r="Y44">
            <v>29.54</v>
          </cell>
          <cell r="Z44">
            <v>499</v>
          </cell>
          <cell r="AA44">
            <v>499</v>
          </cell>
          <cell r="AB44">
            <v>499</v>
          </cell>
          <cell r="AC44">
            <v>499</v>
          </cell>
        </row>
        <row r="45">
          <cell r="F45" t="str">
            <v>Honor X7c 8/512 ALT-LX1 лес зел</v>
          </cell>
          <cell r="G45">
            <v>499</v>
          </cell>
          <cell r="H45" t="str">
            <v/>
          </cell>
          <cell r="I45">
            <v>498.96</v>
          </cell>
          <cell r="J45">
            <v>498.96</v>
          </cell>
          <cell r="K45">
            <v>498.71999999999991</v>
          </cell>
          <cell r="L45">
            <v>83.16</v>
          </cell>
          <cell r="M45">
            <v>45.36</v>
          </cell>
          <cell r="N45">
            <v>20.779999999999998</v>
          </cell>
          <cell r="O45">
            <v>100</v>
          </cell>
          <cell r="P45">
            <v>100.02000000000004</v>
          </cell>
          <cell r="Q45">
            <v>140.03000000000003</v>
          </cell>
          <cell r="R45">
            <v>210.24000000000012</v>
          </cell>
          <cell r="S45">
            <v>599</v>
          </cell>
          <cell r="T45">
            <v>598.98</v>
          </cell>
          <cell r="U45">
            <v>638.99</v>
          </cell>
          <cell r="V45">
            <v>708.96</v>
          </cell>
          <cell r="W45">
            <v>99.83</v>
          </cell>
          <cell r="X45">
            <v>58.09</v>
          </cell>
          <cell r="Y45">
            <v>29.54</v>
          </cell>
          <cell r="Z45">
            <v>499</v>
          </cell>
          <cell r="AA45">
            <v>499</v>
          </cell>
          <cell r="AB45">
            <v>499</v>
          </cell>
          <cell r="AC45">
            <v>499</v>
          </cell>
        </row>
        <row r="46">
          <cell r="F46" t="str">
            <v>Honor X7c 8/512 ALT-LX1 полн черн</v>
          </cell>
          <cell r="G46">
            <v>499</v>
          </cell>
          <cell r="H46" t="str">
            <v/>
          </cell>
          <cell r="I46">
            <v>498.96</v>
          </cell>
          <cell r="J46">
            <v>498.96</v>
          </cell>
          <cell r="K46">
            <v>498.71999999999991</v>
          </cell>
          <cell r="L46">
            <v>83.16</v>
          </cell>
          <cell r="M46">
            <v>45.36</v>
          </cell>
          <cell r="N46">
            <v>20.779999999999998</v>
          </cell>
          <cell r="O46">
            <v>100</v>
          </cell>
          <cell r="P46">
            <v>100.02000000000004</v>
          </cell>
          <cell r="Q46">
            <v>140.03000000000003</v>
          </cell>
          <cell r="R46">
            <v>210.24000000000012</v>
          </cell>
          <cell r="S46">
            <v>599</v>
          </cell>
          <cell r="T46">
            <v>598.98</v>
          </cell>
          <cell r="U46">
            <v>638.99</v>
          </cell>
          <cell r="V46">
            <v>708.96</v>
          </cell>
          <cell r="W46">
            <v>99.83</v>
          </cell>
          <cell r="X46">
            <v>58.09</v>
          </cell>
          <cell r="Y46">
            <v>29.54</v>
          </cell>
          <cell r="Z46">
            <v>499</v>
          </cell>
          <cell r="AA46">
            <v>499</v>
          </cell>
          <cell r="AB46">
            <v>499</v>
          </cell>
          <cell r="AC46">
            <v>499</v>
          </cell>
        </row>
        <row r="47">
          <cell r="F47" t="str">
            <v>Honor X9c 12/256 BRP-NX1 черн</v>
          </cell>
          <cell r="G47">
            <v>899</v>
          </cell>
          <cell r="H47" t="str">
            <v/>
          </cell>
          <cell r="I47">
            <v>898.98</v>
          </cell>
          <cell r="J47">
            <v>898.92</v>
          </cell>
          <cell r="K47">
            <v>998.87999999999988</v>
          </cell>
          <cell r="L47">
            <v>149.83000000000001</v>
          </cell>
          <cell r="M47">
            <v>81.72</v>
          </cell>
          <cell r="N47">
            <v>41.62</v>
          </cell>
          <cell r="O47">
            <v>200</v>
          </cell>
          <cell r="P47">
            <v>199.98000000000002</v>
          </cell>
          <cell r="Q47">
            <v>199.98000000000013</v>
          </cell>
          <cell r="R47">
            <v>300</v>
          </cell>
          <cell r="S47">
            <v>1099</v>
          </cell>
          <cell r="T47">
            <v>1098.96</v>
          </cell>
          <cell r="U47">
            <v>1098.9000000000001</v>
          </cell>
          <cell r="V47">
            <v>1298.8799999999999</v>
          </cell>
          <cell r="W47">
            <v>183.16</v>
          </cell>
          <cell r="X47">
            <v>99.9</v>
          </cell>
          <cell r="Y47">
            <v>54.12</v>
          </cell>
          <cell r="Z47">
            <v>899</v>
          </cell>
          <cell r="AA47">
            <v>899</v>
          </cell>
          <cell r="AB47">
            <v>899</v>
          </cell>
          <cell r="AC47">
            <v>999</v>
          </cell>
        </row>
        <row r="48">
          <cell r="F48" t="str">
            <v>Honor X9c 12/256 BRP-NX1 голуб</v>
          </cell>
          <cell r="G48">
            <v>899</v>
          </cell>
          <cell r="H48" t="str">
            <v/>
          </cell>
          <cell r="I48">
            <v>898.98</v>
          </cell>
          <cell r="J48">
            <v>898.92</v>
          </cell>
          <cell r="K48">
            <v>998.87999999999988</v>
          </cell>
          <cell r="L48">
            <v>149.83000000000001</v>
          </cell>
          <cell r="M48">
            <v>81.72</v>
          </cell>
          <cell r="N48">
            <v>41.62</v>
          </cell>
          <cell r="O48">
            <v>200</v>
          </cell>
          <cell r="P48">
            <v>199.98000000000002</v>
          </cell>
          <cell r="Q48">
            <v>199.98000000000013</v>
          </cell>
          <cell r="R48">
            <v>300</v>
          </cell>
          <cell r="S48">
            <v>1099</v>
          </cell>
          <cell r="T48">
            <v>1098.96</v>
          </cell>
          <cell r="U48">
            <v>1098.9000000000001</v>
          </cell>
          <cell r="V48">
            <v>1298.8799999999999</v>
          </cell>
          <cell r="W48">
            <v>183.16</v>
          </cell>
          <cell r="X48">
            <v>99.9</v>
          </cell>
          <cell r="Y48">
            <v>54.12</v>
          </cell>
          <cell r="Z48">
            <v>899</v>
          </cell>
          <cell r="AA48">
            <v>899</v>
          </cell>
          <cell r="AB48">
            <v>899</v>
          </cell>
          <cell r="AC48">
            <v>999</v>
          </cell>
        </row>
        <row r="49">
          <cell r="F49" t="str">
            <v>Honor X9c 12/256 BRP-NX1 фиолет</v>
          </cell>
          <cell r="G49">
            <v>899</v>
          </cell>
          <cell r="H49" t="str">
            <v/>
          </cell>
          <cell r="I49">
            <v>898.98</v>
          </cell>
          <cell r="J49">
            <v>898.92</v>
          </cell>
          <cell r="K49">
            <v>998.87999999999988</v>
          </cell>
          <cell r="L49">
            <v>149.83000000000001</v>
          </cell>
          <cell r="M49">
            <v>81.72</v>
          </cell>
          <cell r="N49">
            <v>41.62</v>
          </cell>
          <cell r="O49">
            <v>200</v>
          </cell>
          <cell r="P49">
            <v>199.98000000000002</v>
          </cell>
          <cell r="Q49">
            <v>199.98000000000013</v>
          </cell>
          <cell r="R49">
            <v>300</v>
          </cell>
          <cell r="S49">
            <v>1099</v>
          </cell>
          <cell r="T49">
            <v>1098.96</v>
          </cell>
          <cell r="U49">
            <v>1098.9000000000001</v>
          </cell>
          <cell r="V49">
            <v>1298.8799999999999</v>
          </cell>
          <cell r="W49">
            <v>183.16</v>
          </cell>
          <cell r="X49">
            <v>99.9</v>
          </cell>
          <cell r="Y49">
            <v>54.12</v>
          </cell>
          <cell r="Z49">
            <v>899</v>
          </cell>
          <cell r="AA49">
            <v>899</v>
          </cell>
          <cell r="AB49">
            <v>899</v>
          </cell>
          <cell r="AC49">
            <v>999</v>
          </cell>
        </row>
        <row r="50">
          <cell r="F50" t="str">
            <v>Honor X9c 8/256 BRP-NX1 черн</v>
          </cell>
          <cell r="G50">
            <v>799</v>
          </cell>
          <cell r="H50" t="str">
            <v/>
          </cell>
          <cell r="I50">
            <v>798.96</v>
          </cell>
          <cell r="J50">
            <v>798.81999999999994</v>
          </cell>
          <cell r="K50">
            <v>898.80000000000007</v>
          </cell>
          <cell r="L50">
            <v>133.16</v>
          </cell>
          <cell r="M50">
            <v>72.61999999999999</v>
          </cell>
          <cell r="N50">
            <v>37.450000000000003</v>
          </cell>
          <cell r="O50">
            <v>200</v>
          </cell>
          <cell r="P50">
            <v>200.03999999999996</v>
          </cell>
          <cell r="Q50">
            <v>199.98000000000002</v>
          </cell>
          <cell r="R50">
            <v>260.15999999999997</v>
          </cell>
          <cell r="S50">
            <v>999</v>
          </cell>
          <cell r="T50">
            <v>999</v>
          </cell>
          <cell r="U50">
            <v>998.8</v>
          </cell>
          <cell r="V50">
            <v>1158.96</v>
          </cell>
          <cell r="W50">
            <v>166.5</v>
          </cell>
          <cell r="X50">
            <v>90.8</v>
          </cell>
          <cell r="Y50">
            <v>48.29</v>
          </cell>
          <cell r="Z50">
            <v>799</v>
          </cell>
          <cell r="AA50">
            <v>799</v>
          </cell>
          <cell r="AB50">
            <v>799</v>
          </cell>
          <cell r="AC50">
            <v>899</v>
          </cell>
        </row>
        <row r="51">
          <cell r="F51" t="str">
            <v>Honor X9c 8/256 BRP-NX1 голуб</v>
          </cell>
          <cell r="G51">
            <v>799</v>
          </cell>
          <cell r="H51" t="str">
            <v/>
          </cell>
          <cell r="I51">
            <v>798.96</v>
          </cell>
          <cell r="J51">
            <v>798.81999999999994</v>
          </cell>
          <cell r="K51">
            <v>898.80000000000007</v>
          </cell>
          <cell r="L51">
            <v>133.16</v>
          </cell>
          <cell r="M51">
            <v>72.61999999999999</v>
          </cell>
          <cell r="N51">
            <v>37.450000000000003</v>
          </cell>
          <cell r="O51">
            <v>200</v>
          </cell>
          <cell r="P51">
            <v>200.03999999999996</v>
          </cell>
          <cell r="Q51">
            <v>199.98000000000002</v>
          </cell>
          <cell r="R51">
            <v>260.15999999999997</v>
          </cell>
          <cell r="S51">
            <v>999</v>
          </cell>
          <cell r="T51">
            <v>999</v>
          </cell>
          <cell r="U51">
            <v>998.8</v>
          </cell>
          <cell r="V51">
            <v>1158.96</v>
          </cell>
          <cell r="W51">
            <v>166.5</v>
          </cell>
          <cell r="X51">
            <v>90.8</v>
          </cell>
          <cell r="Y51">
            <v>48.29</v>
          </cell>
          <cell r="Z51">
            <v>799</v>
          </cell>
          <cell r="AA51">
            <v>799</v>
          </cell>
          <cell r="AB51">
            <v>799</v>
          </cell>
          <cell r="AC51">
            <v>899</v>
          </cell>
        </row>
        <row r="52">
          <cell r="F52" t="str">
            <v>Honor X9c 8/256 BRP-NX1 фиолет</v>
          </cell>
          <cell r="G52">
            <v>799</v>
          </cell>
          <cell r="H52" t="str">
            <v/>
          </cell>
          <cell r="I52">
            <v>798.96</v>
          </cell>
          <cell r="J52">
            <v>798.81999999999994</v>
          </cell>
          <cell r="K52">
            <v>898.80000000000007</v>
          </cell>
          <cell r="L52">
            <v>133.16</v>
          </cell>
          <cell r="M52">
            <v>72.61999999999999</v>
          </cell>
          <cell r="N52">
            <v>37.450000000000003</v>
          </cell>
          <cell r="O52">
            <v>200</v>
          </cell>
          <cell r="P52">
            <v>200.03999999999996</v>
          </cell>
          <cell r="Q52">
            <v>199.98000000000002</v>
          </cell>
          <cell r="R52">
            <v>260.15999999999997</v>
          </cell>
          <cell r="S52">
            <v>999</v>
          </cell>
          <cell r="T52">
            <v>999</v>
          </cell>
          <cell r="U52">
            <v>998.8</v>
          </cell>
          <cell r="V52">
            <v>1158.96</v>
          </cell>
          <cell r="W52">
            <v>166.5</v>
          </cell>
          <cell r="X52">
            <v>90.8</v>
          </cell>
          <cell r="Y52">
            <v>48.29</v>
          </cell>
          <cell r="Z52">
            <v>799</v>
          </cell>
          <cell r="AA52">
            <v>799</v>
          </cell>
          <cell r="AB52">
            <v>799</v>
          </cell>
          <cell r="AC52">
            <v>899</v>
          </cell>
        </row>
        <row r="53">
          <cell r="F53" t="str">
            <v>Honor X9c Smart 8/256 BRC-NX1 голуб</v>
          </cell>
          <cell r="G53">
            <v>499</v>
          </cell>
          <cell r="H53" t="str">
            <v/>
          </cell>
          <cell r="I53">
            <v>498.96</v>
          </cell>
          <cell r="J53">
            <v>558.91000000000008</v>
          </cell>
          <cell r="K53">
            <v>798.96</v>
          </cell>
          <cell r="L53">
            <v>83.16</v>
          </cell>
          <cell r="M53">
            <v>50.81</v>
          </cell>
          <cell r="N53">
            <v>33.29</v>
          </cell>
          <cell r="O53">
            <v>70</v>
          </cell>
          <cell r="P53">
            <v>200.04000000000002</v>
          </cell>
          <cell r="Q53">
            <v>260.03999999999996</v>
          </cell>
          <cell r="R53">
            <v>99.840000000000032</v>
          </cell>
          <cell r="S53">
            <v>569</v>
          </cell>
          <cell r="T53">
            <v>699</v>
          </cell>
          <cell r="U53">
            <v>818.95</v>
          </cell>
          <cell r="V53">
            <v>898.80000000000007</v>
          </cell>
          <cell r="W53">
            <v>116.5</v>
          </cell>
          <cell r="X53">
            <v>74.45</v>
          </cell>
          <cell r="Y53">
            <v>37.450000000000003</v>
          </cell>
          <cell r="Z53">
            <v>499</v>
          </cell>
          <cell r="AA53">
            <v>499</v>
          </cell>
          <cell r="AB53">
            <v>559</v>
          </cell>
          <cell r="AC53">
            <v>799</v>
          </cell>
        </row>
        <row r="54">
          <cell r="F54" t="str">
            <v>Honor X9c Smart 8/256 BRC-NX1 бел</v>
          </cell>
          <cell r="G54">
            <v>499</v>
          </cell>
          <cell r="H54" t="str">
            <v/>
          </cell>
          <cell r="I54">
            <v>498.96</v>
          </cell>
          <cell r="J54">
            <v>558.91000000000008</v>
          </cell>
          <cell r="K54">
            <v>798.96</v>
          </cell>
          <cell r="L54">
            <v>83.16</v>
          </cell>
          <cell r="M54">
            <v>50.81</v>
          </cell>
          <cell r="N54">
            <v>33.29</v>
          </cell>
          <cell r="O54">
            <v>70</v>
          </cell>
          <cell r="P54">
            <v>200.04000000000002</v>
          </cell>
          <cell r="Q54">
            <v>260.03999999999996</v>
          </cell>
          <cell r="R54">
            <v>99.840000000000032</v>
          </cell>
          <cell r="S54">
            <v>569</v>
          </cell>
          <cell r="T54">
            <v>699</v>
          </cell>
          <cell r="U54">
            <v>818.95</v>
          </cell>
          <cell r="V54">
            <v>898.80000000000007</v>
          </cell>
          <cell r="W54">
            <v>116.5</v>
          </cell>
          <cell r="X54">
            <v>74.45</v>
          </cell>
          <cell r="Y54">
            <v>37.450000000000003</v>
          </cell>
          <cell r="Z54">
            <v>499</v>
          </cell>
          <cell r="AA54">
            <v>499</v>
          </cell>
          <cell r="AB54">
            <v>559</v>
          </cell>
          <cell r="AC54">
            <v>799</v>
          </cell>
        </row>
        <row r="55">
          <cell r="F55" t="str">
            <v>Honor X9c Smart 8/256 BRC-NX1 черн</v>
          </cell>
          <cell r="G55">
            <v>499</v>
          </cell>
          <cell r="H55" t="str">
            <v/>
          </cell>
          <cell r="I55">
            <v>498.96</v>
          </cell>
          <cell r="J55">
            <v>558.91000000000008</v>
          </cell>
          <cell r="K55">
            <v>798.96</v>
          </cell>
          <cell r="L55">
            <v>83.16</v>
          </cell>
          <cell r="M55">
            <v>50.81</v>
          </cell>
          <cell r="N55">
            <v>33.29</v>
          </cell>
          <cell r="O55">
            <v>70</v>
          </cell>
          <cell r="P55">
            <v>200.04000000000002</v>
          </cell>
          <cell r="Q55">
            <v>260.03999999999996</v>
          </cell>
          <cell r="R55">
            <v>99.840000000000032</v>
          </cell>
          <cell r="S55">
            <v>569</v>
          </cell>
          <cell r="T55">
            <v>699</v>
          </cell>
          <cell r="U55">
            <v>818.95</v>
          </cell>
          <cell r="V55">
            <v>898.80000000000007</v>
          </cell>
          <cell r="W55">
            <v>116.5</v>
          </cell>
          <cell r="X55">
            <v>74.45</v>
          </cell>
          <cell r="Y55">
            <v>37.450000000000003</v>
          </cell>
          <cell r="Z55">
            <v>499</v>
          </cell>
          <cell r="AA55">
            <v>499</v>
          </cell>
          <cell r="AB55">
            <v>559</v>
          </cell>
          <cell r="AC55">
            <v>799</v>
          </cell>
        </row>
        <row r="56">
          <cell r="F56" t="str">
            <v>Huawei Mate X6 12/512 ICL-LX9 красн</v>
          </cell>
          <cell r="G56">
            <v>3999</v>
          </cell>
          <cell r="H56" t="str">
            <v/>
          </cell>
          <cell r="I56">
            <v>3999</v>
          </cell>
          <cell r="J56">
            <v>4499</v>
          </cell>
          <cell r="K56">
            <v>4498.7999999999993</v>
          </cell>
          <cell r="L56">
            <v>666.5</v>
          </cell>
          <cell r="M56">
            <v>409</v>
          </cell>
          <cell r="N56">
            <v>187.45</v>
          </cell>
          <cell r="O56">
            <v>1500</v>
          </cell>
          <cell r="P56">
            <v>1500</v>
          </cell>
          <cell r="Q56">
            <v>999.89999999999964</v>
          </cell>
          <cell r="R56">
            <v>1000.0800000000008</v>
          </cell>
          <cell r="S56">
            <v>5499</v>
          </cell>
          <cell r="T56">
            <v>5499</v>
          </cell>
          <cell r="U56">
            <v>5498.9</v>
          </cell>
          <cell r="V56">
            <v>5498.88</v>
          </cell>
          <cell r="W56">
            <v>916.5</v>
          </cell>
          <cell r="X56">
            <v>499.9</v>
          </cell>
          <cell r="Y56">
            <v>229.12</v>
          </cell>
          <cell r="Z56">
            <v>3999</v>
          </cell>
          <cell r="AA56">
            <v>3999</v>
          </cell>
          <cell r="AB56">
            <v>4499</v>
          </cell>
          <cell r="AC56">
            <v>4499</v>
          </cell>
        </row>
        <row r="57">
          <cell r="F57" t="str">
            <v>Huawei Mate X6 12/512 ICL-LX9 сер</v>
          </cell>
          <cell r="G57">
            <v>3999</v>
          </cell>
          <cell r="H57" t="str">
            <v/>
          </cell>
          <cell r="I57">
            <v>3999</v>
          </cell>
          <cell r="J57">
            <v>4499</v>
          </cell>
          <cell r="K57">
            <v>4498.7999999999993</v>
          </cell>
          <cell r="L57">
            <v>666.5</v>
          </cell>
          <cell r="M57">
            <v>409</v>
          </cell>
          <cell r="N57">
            <v>187.45</v>
          </cell>
          <cell r="O57">
            <v>1500</v>
          </cell>
          <cell r="P57">
            <v>1500</v>
          </cell>
          <cell r="Q57">
            <v>999.89999999999964</v>
          </cell>
          <cell r="R57">
            <v>1000.0800000000008</v>
          </cell>
          <cell r="S57">
            <v>5499</v>
          </cell>
          <cell r="T57">
            <v>5499</v>
          </cell>
          <cell r="U57">
            <v>5498.9</v>
          </cell>
          <cell r="V57">
            <v>5498.88</v>
          </cell>
          <cell r="W57">
            <v>916.5</v>
          </cell>
          <cell r="X57">
            <v>499.9</v>
          </cell>
          <cell r="Y57">
            <v>229.12</v>
          </cell>
          <cell r="Z57">
            <v>3999</v>
          </cell>
          <cell r="AA57">
            <v>3999</v>
          </cell>
          <cell r="AB57">
            <v>4499</v>
          </cell>
          <cell r="AC57">
            <v>4499</v>
          </cell>
        </row>
        <row r="58">
          <cell r="F58" t="str">
            <v>Huawei Mate X6 12/512 ICL-LX9 черн</v>
          </cell>
          <cell r="G58">
            <v>3999</v>
          </cell>
          <cell r="H58" t="str">
            <v/>
          </cell>
          <cell r="I58">
            <v>3999</v>
          </cell>
          <cell r="J58">
            <v>4499</v>
          </cell>
          <cell r="K58">
            <v>4498.7999999999993</v>
          </cell>
          <cell r="L58">
            <v>666.5</v>
          </cell>
          <cell r="M58">
            <v>409</v>
          </cell>
          <cell r="N58">
            <v>187.45</v>
          </cell>
          <cell r="O58">
            <v>1500</v>
          </cell>
          <cell r="P58">
            <v>1500</v>
          </cell>
          <cell r="Q58">
            <v>999.89999999999964</v>
          </cell>
          <cell r="R58">
            <v>1000.0800000000008</v>
          </cell>
          <cell r="S58">
            <v>5499</v>
          </cell>
          <cell r="T58">
            <v>5499</v>
          </cell>
          <cell r="U58">
            <v>5498.9</v>
          </cell>
          <cell r="V58">
            <v>5498.88</v>
          </cell>
          <cell r="W58">
            <v>916.5</v>
          </cell>
          <cell r="X58">
            <v>499.9</v>
          </cell>
          <cell r="Y58">
            <v>229.12</v>
          </cell>
          <cell r="Z58">
            <v>3999</v>
          </cell>
          <cell r="AA58">
            <v>3999</v>
          </cell>
          <cell r="AB58">
            <v>4499</v>
          </cell>
          <cell r="AC58">
            <v>4499</v>
          </cell>
        </row>
        <row r="59">
          <cell r="F59" t="str">
            <v>LT Huawei XPro U7 24 16/1TB VGHH-X чр</v>
          </cell>
          <cell r="G59">
            <v>3999</v>
          </cell>
          <cell r="H59">
            <v>95</v>
          </cell>
          <cell r="I59">
            <v>3999</v>
          </cell>
          <cell r="J59">
            <v>4398.8999999999996</v>
          </cell>
          <cell r="K59">
            <v>4898.88</v>
          </cell>
          <cell r="L59">
            <v>666.5</v>
          </cell>
          <cell r="M59">
            <v>399.9</v>
          </cell>
          <cell r="N59">
            <v>204.12</v>
          </cell>
          <cell r="O59">
            <v>1000</v>
          </cell>
          <cell r="P59">
            <v>999.96</v>
          </cell>
          <cell r="Q59">
            <v>600.05000000000018</v>
          </cell>
          <cell r="R59">
            <v>99.840000000000146</v>
          </cell>
          <cell r="S59">
            <v>4999</v>
          </cell>
          <cell r="T59">
            <v>4998.96</v>
          </cell>
          <cell r="U59">
            <v>4998.95</v>
          </cell>
          <cell r="V59">
            <v>4998.72</v>
          </cell>
          <cell r="W59">
            <v>833.16</v>
          </cell>
          <cell r="X59">
            <v>454.45</v>
          </cell>
          <cell r="Y59">
            <v>208.28</v>
          </cell>
          <cell r="Z59">
            <v>3999</v>
          </cell>
          <cell r="AA59">
            <v>3999</v>
          </cell>
          <cell r="AB59">
            <v>4399</v>
          </cell>
          <cell r="AC59">
            <v>4899</v>
          </cell>
          <cell r="AD59">
            <v>6819</v>
          </cell>
        </row>
        <row r="60">
          <cell r="F60" t="str">
            <v>LT Huawei XPro U7 24 16/1TB VGHH-X б</v>
          </cell>
          <cell r="G60">
            <v>3999</v>
          </cell>
          <cell r="H60">
            <v>95</v>
          </cell>
          <cell r="I60">
            <v>3999</v>
          </cell>
          <cell r="J60">
            <v>4398.8999999999996</v>
          </cell>
          <cell r="K60">
            <v>4898.88</v>
          </cell>
          <cell r="L60">
            <v>666.5</v>
          </cell>
          <cell r="M60">
            <v>399.9</v>
          </cell>
          <cell r="N60">
            <v>204.12</v>
          </cell>
          <cell r="O60">
            <v>1000</v>
          </cell>
          <cell r="P60">
            <v>999.96</v>
          </cell>
          <cell r="Q60">
            <v>600.05000000000018</v>
          </cell>
          <cell r="R60">
            <v>99.840000000000146</v>
          </cell>
          <cell r="S60">
            <v>4999</v>
          </cell>
          <cell r="T60">
            <v>4998.96</v>
          </cell>
          <cell r="U60">
            <v>4998.95</v>
          </cell>
          <cell r="V60">
            <v>4998.72</v>
          </cell>
          <cell r="W60">
            <v>833.16</v>
          </cell>
          <cell r="X60">
            <v>454.45</v>
          </cell>
          <cell r="Y60">
            <v>208.28</v>
          </cell>
          <cell r="Z60">
            <v>3999</v>
          </cell>
          <cell r="AA60">
            <v>3999</v>
          </cell>
          <cell r="AB60">
            <v>4399</v>
          </cell>
          <cell r="AC60">
            <v>4899</v>
          </cell>
          <cell r="AD60">
            <v>6819</v>
          </cell>
        </row>
        <row r="61">
          <cell r="F61" t="str">
            <v>Huawei MatePad 11.5 S 8/256 клав сер</v>
          </cell>
          <cell r="G61">
            <v>1199</v>
          </cell>
          <cell r="H61">
            <v>25</v>
          </cell>
          <cell r="I61">
            <v>1198.92</v>
          </cell>
          <cell r="J61">
            <v>1199</v>
          </cell>
          <cell r="K61">
            <v>1398.72</v>
          </cell>
          <cell r="L61">
            <v>199.82000000000002</v>
          </cell>
          <cell r="M61">
            <v>109</v>
          </cell>
          <cell r="N61">
            <v>58.28</v>
          </cell>
          <cell r="O61">
            <v>200</v>
          </cell>
          <cell r="P61">
            <v>200.03999999999996</v>
          </cell>
          <cell r="Q61">
            <v>199.98000000000002</v>
          </cell>
          <cell r="R61">
            <v>0</v>
          </cell>
          <cell r="S61">
            <v>1399</v>
          </cell>
          <cell r="T61">
            <v>1398.96</v>
          </cell>
          <cell r="U61">
            <v>1398.98</v>
          </cell>
          <cell r="V61">
            <v>1398.72</v>
          </cell>
          <cell r="W61">
            <v>233.16</v>
          </cell>
          <cell r="X61">
            <v>127.18</v>
          </cell>
          <cell r="Y61">
            <v>58.28</v>
          </cell>
          <cell r="Z61">
            <v>1199</v>
          </cell>
          <cell r="AA61">
            <v>1199</v>
          </cell>
          <cell r="AB61">
            <v>1199</v>
          </cell>
          <cell r="AC61">
            <v>1399</v>
          </cell>
          <cell r="AD61">
            <v>2554</v>
          </cell>
        </row>
        <row r="62">
          <cell r="F62" t="str">
            <v>Huawei MatePad 11.5 S 8/256 кл сер D</v>
          </cell>
          <cell r="G62">
            <v>1199</v>
          </cell>
          <cell r="H62">
            <v>25</v>
          </cell>
          <cell r="I62">
            <v>1198.92</v>
          </cell>
          <cell r="J62">
            <v>1199</v>
          </cell>
          <cell r="K62">
            <v>1398.72</v>
          </cell>
          <cell r="L62">
            <v>199.82000000000002</v>
          </cell>
          <cell r="M62">
            <v>109</v>
          </cell>
          <cell r="N62">
            <v>58.28</v>
          </cell>
          <cell r="O62">
            <v>200</v>
          </cell>
          <cell r="P62">
            <v>200.03999999999996</v>
          </cell>
          <cell r="Q62">
            <v>199.98000000000002</v>
          </cell>
          <cell r="R62">
            <v>0</v>
          </cell>
          <cell r="S62">
            <v>1399</v>
          </cell>
          <cell r="T62">
            <v>1398.96</v>
          </cell>
          <cell r="U62">
            <v>1398.98</v>
          </cell>
          <cell r="V62">
            <v>1398.72</v>
          </cell>
          <cell r="W62">
            <v>233.16</v>
          </cell>
          <cell r="X62">
            <v>127.18</v>
          </cell>
          <cell r="Y62">
            <v>58.28</v>
          </cell>
          <cell r="Z62">
            <v>1199</v>
          </cell>
          <cell r="AA62">
            <v>1199</v>
          </cell>
          <cell r="AB62">
            <v>1199</v>
          </cell>
          <cell r="AC62">
            <v>1399</v>
          </cell>
          <cell r="AD62">
            <v>2554</v>
          </cell>
        </row>
        <row r="63">
          <cell r="F63" t="str">
            <v>Huawei MatePad SE 11 4/128 LTE сер</v>
          </cell>
          <cell r="G63">
            <v>349</v>
          </cell>
          <cell r="H63" t="str">
            <v/>
          </cell>
          <cell r="I63">
            <v>399</v>
          </cell>
          <cell r="J63">
            <v>429</v>
          </cell>
          <cell r="K63">
            <v>428.88</v>
          </cell>
          <cell r="L63">
            <v>66.5</v>
          </cell>
          <cell r="M63">
            <v>39</v>
          </cell>
          <cell r="N63">
            <v>17.87</v>
          </cell>
          <cell r="O63">
            <v>150</v>
          </cell>
          <cell r="P63">
            <v>99.95999999999998</v>
          </cell>
          <cell r="Q63">
            <v>69.95999999999998</v>
          </cell>
          <cell r="R63">
            <v>69.839999999999918</v>
          </cell>
          <cell r="S63">
            <v>499</v>
          </cell>
          <cell r="T63">
            <v>498.96</v>
          </cell>
          <cell r="U63">
            <v>498.96</v>
          </cell>
          <cell r="V63">
            <v>498.71999999999991</v>
          </cell>
          <cell r="W63">
            <v>83.16</v>
          </cell>
          <cell r="X63">
            <v>45.36</v>
          </cell>
          <cell r="Y63">
            <v>20.779999999999998</v>
          </cell>
          <cell r="Z63">
            <v>349</v>
          </cell>
          <cell r="AA63">
            <v>399</v>
          </cell>
          <cell r="AB63">
            <v>429</v>
          </cell>
          <cell r="AC63">
            <v>429</v>
          </cell>
          <cell r="AD63">
            <v>1134</v>
          </cell>
        </row>
        <row r="64">
          <cell r="F64" t="str">
            <v>Huawei nova 13 12/512 BLK-LX9 зел</v>
          </cell>
          <cell r="G64">
            <v>899</v>
          </cell>
          <cell r="H64" t="str">
            <v/>
          </cell>
          <cell r="I64">
            <v>898.98</v>
          </cell>
          <cell r="J64">
            <v>898.92</v>
          </cell>
          <cell r="K64">
            <v>898.80000000000007</v>
          </cell>
          <cell r="L64">
            <v>149.83000000000001</v>
          </cell>
          <cell r="M64">
            <v>81.72</v>
          </cell>
          <cell r="N64">
            <v>37.450000000000003</v>
          </cell>
          <cell r="O64">
            <v>200</v>
          </cell>
          <cell r="P64">
            <v>199.98000000000002</v>
          </cell>
          <cell r="Q64">
            <v>199.98000000000013</v>
          </cell>
          <cell r="R64">
            <v>200.15999999999997</v>
          </cell>
          <cell r="S64">
            <v>1099</v>
          </cell>
          <cell r="T64">
            <v>1098.96</v>
          </cell>
          <cell r="U64">
            <v>1098.9000000000001</v>
          </cell>
          <cell r="V64">
            <v>1098.96</v>
          </cell>
          <cell r="W64">
            <v>183.16</v>
          </cell>
          <cell r="X64">
            <v>99.9</v>
          </cell>
          <cell r="Y64">
            <v>45.79</v>
          </cell>
          <cell r="Z64">
            <v>899</v>
          </cell>
          <cell r="AA64">
            <v>899</v>
          </cell>
          <cell r="AB64">
            <v>899</v>
          </cell>
          <cell r="AC64">
            <v>899</v>
          </cell>
        </row>
        <row r="65">
          <cell r="F65" t="str">
            <v>Huawei nova 13 12/512 BLK-LX9 чер</v>
          </cell>
          <cell r="G65">
            <v>899</v>
          </cell>
          <cell r="H65" t="str">
            <v/>
          </cell>
          <cell r="I65">
            <v>898.98</v>
          </cell>
          <cell r="J65">
            <v>898.92</v>
          </cell>
          <cell r="K65">
            <v>898.80000000000007</v>
          </cell>
          <cell r="L65">
            <v>149.83000000000001</v>
          </cell>
          <cell r="M65">
            <v>81.72</v>
          </cell>
          <cell r="N65">
            <v>37.450000000000003</v>
          </cell>
          <cell r="O65">
            <v>200</v>
          </cell>
          <cell r="P65">
            <v>199.98000000000002</v>
          </cell>
          <cell r="Q65">
            <v>199.98000000000013</v>
          </cell>
          <cell r="R65">
            <v>200.15999999999997</v>
          </cell>
          <cell r="S65">
            <v>1099</v>
          </cell>
          <cell r="T65">
            <v>1098.96</v>
          </cell>
          <cell r="U65">
            <v>1098.9000000000001</v>
          </cell>
          <cell r="V65">
            <v>1098.96</v>
          </cell>
          <cell r="W65">
            <v>183.16</v>
          </cell>
          <cell r="X65">
            <v>99.9</v>
          </cell>
          <cell r="Y65">
            <v>45.79</v>
          </cell>
          <cell r="Z65">
            <v>899</v>
          </cell>
          <cell r="AA65">
            <v>899</v>
          </cell>
          <cell r="AB65">
            <v>899</v>
          </cell>
          <cell r="AC65">
            <v>899</v>
          </cell>
        </row>
        <row r="66">
          <cell r="F66" t="str">
            <v>Huawei nova 13 12/512 BLK-LX9 бел</v>
          </cell>
          <cell r="G66">
            <v>899</v>
          </cell>
          <cell r="H66" t="str">
            <v/>
          </cell>
          <cell r="I66">
            <v>898.98</v>
          </cell>
          <cell r="J66">
            <v>898.92</v>
          </cell>
          <cell r="K66">
            <v>898.80000000000007</v>
          </cell>
          <cell r="L66">
            <v>149.83000000000001</v>
          </cell>
          <cell r="M66">
            <v>81.72</v>
          </cell>
          <cell r="N66">
            <v>37.450000000000003</v>
          </cell>
          <cell r="O66">
            <v>200</v>
          </cell>
          <cell r="P66">
            <v>199.98000000000002</v>
          </cell>
          <cell r="Q66">
            <v>199.98000000000013</v>
          </cell>
          <cell r="R66">
            <v>200.15999999999997</v>
          </cell>
          <cell r="S66">
            <v>1099</v>
          </cell>
          <cell r="T66">
            <v>1098.96</v>
          </cell>
          <cell r="U66">
            <v>1098.9000000000001</v>
          </cell>
          <cell r="V66">
            <v>1098.96</v>
          </cell>
          <cell r="W66">
            <v>183.16</v>
          </cell>
          <cell r="X66">
            <v>99.9</v>
          </cell>
          <cell r="Y66">
            <v>45.79</v>
          </cell>
          <cell r="Z66">
            <v>899</v>
          </cell>
          <cell r="AA66">
            <v>899</v>
          </cell>
          <cell r="AB66">
            <v>899</v>
          </cell>
          <cell r="AC66">
            <v>899</v>
          </cell>
        </row>
        <row r="67">
          <cell r="F67" t="str">
            <v>Huawei nova 13 Pro 12/512 MIS-LX9 зел</v>
          </cell>
          <cell r="G67">
            <v>999</v>
          </cell>
          <cell r="H67" t="str">
            <v/>
          </cell>
          <cell r="I67">
            <v>999</v>
          </cell>
          <cell r="J67">
            <v>998.8</v>
          </cell>
          <cell r="K67">
            <v>998.87999999999988</v>
          </cell>
          <cell r="L67">
            <v>166.5</v>
          </cell>
          <cell r="M67">
            <v>90.8</v>
          </cell>
          <cell r="N67">
            <v>41.62</v>
          </cell>
          <cell r="O67">
            <v>300</v>
          </cell>
          <cell r="P67">
            <v>300</v>
          </cell>
          <cell r="Q67">
            <v>300.19000000000005</v>
          </cell>
          <cell r="R67">
            <v>300</v>
          </cell>
          <cell r="S67">
            <v>1299</v>
          </cell>
          <cell r="T67">
            <v>1299</v>
          </cell>
          <cell r="U67">
            <v>1298.99</v>
          </cell>
          <cell r="V67">
            <v>1298.8799999999999</v>
          </cell>
          <cell r="W67">
            <v>216.5</v>
          </cell>
          <cell r="X67">
            <v>118.09</v>
          </cell>
          <cell r="Y67">
            <v>54.12</v>
          </cell>
          <cell r="Z67">
            <v>999</v>
          </cell>
          <cell r="AA67">
            <v>999</v>
          </cell>
          <cell r="AB67">
            <v>999</v>
          </cell>
          <cell r="AC67">
            <v>999</v>
          </cell>
        </row>
        <row r="68">
          <cell r="F68" t="str">
            <v>Huawei nova 13 Pro 12/512 MIS-LX9 бел</v>
          </cell>
          <cell r="G68">
            <v>999</v>
          </cell>
          <cell r="H68" t="str">
            <v/>
          </cell>
          <cell r="I68">
            <v>999</v>
          </cell>
          <cell r="J68">
            <v>998.8</v>
          </cell>
          <cell r="K68">
            <v>998.87999999999988</v>
          </cell>
          <cell r="L68">
            <v>166.5</v>
          </cell>
          <cell r="M68">
            <v>90.8</v>
          </cell>
          <cell r="N68">
            <v>41.62</v>
          </cell>
          <cell r="O68">
            <v>300</v>
          </cell>
          <cell r="P68">
            <v>300</v>
          </cell>
          <cell r="Q68">
            <v>300.19000000000005</v>
          </cell>
          <cell r="R68">
            <v>300</v>
          </cell>
          <cell r="S68">
            <v>1299</v>
          </cell>
          <cell r="T68">
            <v>1299</v>
          </cell>
          <cell r="U68">
            <v>1298.99</v>
          </cell>
          <cell r="V68">
            <v>1298.8799999999999</v>
          </cell>
          <cell r="W68">
            <v>216.5</v>
          </cell>
          <cell r="X68">
            <v>118.09</v>
          </cell>
          <cell r="Y68">
            <v>54.12</v>
          </cell>
          <cell r="Z68">
            <v>999</v>
          </cell>
          <cell r="AA68">
            <v>999</v>
          </cell>
          <cell r="AB68">
            <v>999</v>
          </cell>
          <cell r="AC68">
            <v>999</v>
          </cell>
        </row>
        <row r="69">
          <cell r="F69" t="str">
            <v>Huawei nova 13 Pro 12/512 MIS-LX9 чер</v>
          </cell>
          <cell r="G69">
            <v>999</v>
          </cell>
          <cell r="H69" t="str">
            <v/>
          </cell>
          <cell r="I69">
            <v>999</v>
          </cell>
          <cell r="J69">
            <v>998.8</v>
          </cell>
          <cell r="K69">
            <v>998.87999999999988</v>
          </cell>
          <cell r="L69">
            <v>166.5</v>
          </cell>
          <cell r="M69">
            <v>90.8</v>
          </cell>
          <cell r="N69">
            <v>41.62</v>
          </cell>
          <cell r="O69">
            <v>300</v>
          </cell>
          <cell r="P69">
            <v>300</v>
          </cell>
          <cell r="Q69">
            <v>300.19000000000005</v>
          </cell>
          <cell r="R69">
            <v>300</v>
          </cell>
          <cell r="S69">
            <v>1299</v>
          </cell>
          <cell r="T69">
            <v>1299</v>
          </cell>
          <cell r="U69">
            <v>1298.99</v>
          </cell>
          <cell r="V69">
            <v>1298.8799999999999</v>
          </cell>
          <cell r="W69">
            <v>216.5</v>
          </cell>
          <cell r="X69">
            <v>118.09</v>
          </cell>
          <cell r="Y69">
            <v>54.12</v>
          </cell>
          <cell r="Z69">
            <v>999</v>
          </cell>
          <cell r="AA69">
            <v>999</v>
          </cell>
          <cell r="AB69">
            <v>999</v>
          </cell>
          <cell r="AC69">
            <v>999</v>
          </cell>
        </row>
        <row r="70">
          <cell r="F70" t="str">
            <v>Huawei Pura 70 Pro 12/512 HBN чер</v>
          </cell>
          <cell r="G70">
            <v>1599</v>
          </cell>
          <cell r="H70" t="str">
            <v/>
          </cell>
          <cell r="I70">
            <v>1599</v>
          </cell>
          <cell r="J70">
            <v>1898.9299999999998</v>
          </cell>
          <cell r="K70">
            <v>1998.96</v>
          </cell>
          <cell r="L70">
            <v>266.5</v>
          </cell>
          <cell r="M70">
            <v>172.63</v>
          </cell>
          <cell r="N70">
            <v>83.29</v>
          </cell>
          <cell r="O70">
            <v>400</v>
          </cell>
          <cell r="P70">
            <v>399.96000000000004</v>
          </cell>
          <cell r="Q70">
            <v>99.990000000000236</v>
          </cell>
          <cell r="R70">
            <v>0</v>
          </cell>
          <cell r="S70">
            <v>1999</v>
          </cell>
          <cell r="T70">
            <v>1998.96</v>
          </cell>
          <cell r="U70">
            <v>1998.92</v>
          </cell>
          <cell r="V70">
            <v>1998.96</v>
          </cell>
          <cell r="W70">
            <v>333.16</v>
          </cell>
          <cell r="X70">
            <v>181.72</v>
          </cell>
          <cell r="Y70">
            <v>83.29</v>
          </cell>
          <cell r="Z70">
            <v>1599</v>
          </cell>
          <cell r="AA70">
            <v>1599</v>
          </cell>
          <cell r="AB70">
            <v>1899</v>
          </cell>
          <cell r="AC70">
            <v>1999</v>
          </cell>
        </row>
        <row r="71">
          <cell r="F71" t="str">
            <v>Huawei Pura 70 Pro 12/512 HBN бел</v>
          </cell>
          <cell r="G71">
            <v>1599</v>
          </cell>
          <cell r="H71" t="str">
            <v/>
          </cell>
          <cell r="I71">
            <v>1599</v>
          </cell>
          <cell r="J71">
            <v>1898.9299999999998</v>
          </cell>
          <cell r="K71">
            <v>1998.96</v>
          </cell>
          <cell r="L71">
            <v>266.5</v>
          </cell>
          <cell r="M71">
            <v>172.63</v>
          </cell>
          <cell r="N71">
            <v>83.29</v>
          </cell>
          <cell r="O71">
            <v>400</v>
          </cell>
          <cell r="P71">
            <v>399.96000000000004</v>
          </cell>
          <cell r="Q71">
            <v>99.990000000000236</v>
          </cell>
          <cell r="R71">
            <v>0</v>
          </cell>
          <cell r="S71">
            <v>1999</v>
          </cell>
          <cell r="T71">
            <v>1998.96</v>
          </cell>
          <cell r="U71">
            <v>1998.92</v>
          </cell>
          <cell r="V71">
            <v>1998.96</v>
          </cell>
          <cell r="W71">
            <v>333.16</v>
          </cell>
          <cell r="X71">
            <v>181.72</v>
          </cell>
          <cell r="Y71">
            <v>83.29</v>
          </cell>
          <cell r="Z71">
            <v>1599</v>
          </cell>
          <cell r="AA71">
            <v>1599</v>
          </cell>
          <cell r="AB71">
            <v>1899</v>
          </cell>
          <cell r="AC71">
            <v>1999</v>
          </cell>
        </row>
        <row r="72">
          <cell r="F72" t="str">
            <v>Huawei Pura 80 Pro 12/512 красн</v>
          </cell>
          <cell r="G72">
            <v>2799</v>
          </cell>
          <cell r="H72" t="str">
            <v/>
          </cell>
          <cell r="I72">
            <v>2799</v>
          </cell>
          <cell r="J72">
            <v>2798.95</v>
          </cell>
          <cell r="K72">
            <v>2898.96</v>
          </cell>
          <cell r="L72">
            <v>466.5</v>
          </cell>
          <cell r="M72">
            <v>254.45</v>
          </cell>
          <cell r="N72">
            <v>120.79</v>
          </cell>
          <cell r="O72">
            <v>700</v>
          </cell>
          <cell r="P72">
            <v>699.96</v>
          </cell>
          <cell r="Q72">
            <v>699.92999999999984</v>
          </cell>
          <cell r="R72">
            <v>600</v>
          </cell>
          <cell r="S72">
            <v>2999</v>
          </cell>
          <cell r="T72">
            <v>2998.92</v>
          </cell>
          <cell r="U72">
            <v>2998.93</v>
          </cell>
          <cell r="V72">
            <v>2998.56</v>
          </cell>
          <cell r="W72">
            <v>583.16</v>
          </cell>
          <cell r="X72">
            <v>318.08</v>
          </cell>
          <cell r="Y72">
            <v>145.79</v>
          </cell>
          <cell r="Z72">
            <v>2799</v>
          </cell>
          <cell r="AA72">
            <v>2799</v>
          </cell>
          <cell r="AB72">
            <v>2799</v>
          </cell>
          <cell r="AC72">
            <v>2899</v>
          </cell>
        </row>
        <row r="73">
          <cell r="F73" t="str">
            <v>Huawei Pura 80 Pro 12/512 черн</v>
          </cell>
          <cell r="G73">
            <v>2799</v>
          </cell>
          <cell r="H73" t="str">
            <v/>
          </cell>
          <cell r="I73">
            <v>2799</v>
          </cell>
          <cell r="J73">
            <v>2798.95</v>
          </cell>
          <cell r="K73">
            <v>2898.96</v>
          </cell>
          <cell r="L73">
            <v>466.5</v>
          </cell>
          <cell r="M73">
            <v>254.45</v>
          </cell>
          <cell r="N73">
            <v>120.79</v>
          </cell>
          <cell r="O73">
            <v>700</v>
          </cell>
          <cell r="P73">
            <v>699.96</v>
          </cell>
          <cell r="Q73">
            <v>699.92999999999984</v>
          </cell>
          <cell r="R73">
            <v>600</v>
          </cell>
          <cell r="S73">
            <v>2999</v>
          </cell>
          <cell r="T73">
            <v>2998.92</v>
          </cell>
          <cell r="U73">
            <v>2998.93</v>
          </cell>
          <cell r="V73">
            <v>2998.56</v>
          </cell>
          <cell r="W73">
            <v>583.16</v>
          </cell>
          <cell r="X73">
            <v>318.08</v>
          </cell>
          <cell r="Y73">
            <v>145.79</v>
          </cell>
          <cell r="Z73">
            <v>2799</v>
          </cell>
          <cell r="AA73">
            <v>2799</v>
          </cell>
          <cell r="AB73">
            <v>2799</v>
          </cell>
          <cell r="AC73">
            <v>2899</v>
          </cell>
        </row>
        <row r="74">
          <cell r="F74" t="str">
            <v>Huawei Pura 80 Pro 12/512 бел</v>
          </cell>
          <cell r="G74">
            <v>2799</v>
          </cell>
          <cell r="H74" t="str">
            <v/>
          </cell>
          <cell r="I74">
            <v>2799</v>
          </cell>
          <cell r="J74">
            <v>2798.95</v>
          </cell>
          <cell r="K74">
            <v>2898.96</v>
          </cell>
          <cell r="L74">
            <v>466.5</v>
          </cell>
          <cell r="M74">
            <v>254.45</v>
          </cell>
          <cell r="N74">
            <v>120.79</v>
          </cell>
          <cell r="O74">
            <v>700</v>
          </cell>
          <cell r="P74">
            <v>699.96</v>
          </cell>
          <cell r="Q74">
            <v>699.92999999999984</v>
          </cell>
          <cell r="R74">
            <v>600</v>
          </cell>
          <cell r="S74">
            <v>2999</v>
          </cell>
          <cell r="T74">
            <v>2998.92</v>
          </cell>
          <cell r="U74">
            <v>2998.93</v>
          </cell>
          <cell r="V74">
            <v>2998.56</v>
          </cell>
          <cell r="W74">
            <v>583.16</v>
          </cell>
          <cell r="X74">
            <v>318.08</v>
          </cell>
          <cell r="Y74">
            <v>145.79</v>
          </cell>
          <cell r="Z74">
            <v>2799</v>
          </cell>
          <cell r="AA74">
            <v>2799</v>
          </cell>
          <cell r="AB74">
            <v>2799</v>
          </cell>
          <cell r="AC74">
            <v>2899</v>
          </cell>
        </row>
        <row r="75">
          <cell r="F75" t="str">
            <v>Huawei Pura 80 Ultra 16/512 черн</v>
          </cell>
          <cell r="G75">
            <v>4799</v>
          </cell>
          <cell r="H75" t="str">
            <v/>
          </cell>
          <cell r="I75">
            <v>4798.92</v>
          </cell>
          <cell r="J75">
            <v>4798.9699999999993</v>
          </cell>
          <cell r="K75">
            <v>4898.88</v>
          </cell>
          <cell r="L75">
            <v>799.82</v>
          </cell>
          <cell r="M75">
            <v>436.27</v>
          </cell>
          <cell r="N75">
            <v>204.12</v>
          </cell>
          <cell r="O75">
            <v>700</v>
          </cell>
          <cell r="P75">
            <v>700.07999999999993</v>
          </cell>
          <cell r="Q75">
            <v>699.93000000000029</v>
          </cell>
          <cell r="R75">
            <v>600</v>
          </cell>
          <cell r="S75">
            <v>4999</v>
          </cell>
          <cell r="T75">
            <v>4998.96</v>
          </cell>
          <cell r="U75">
            <v>4998.95</v>
          </cell>
          <cell r="V75">
            <v>4998.72</v>
          </cell>
          <cell r="W75">
            <v>916.5</v>
          </cell>
          <cell r="X75">
            <v>499.9</v>
          </cell>
          <cell r="Y75">
            <v>229.12</v>
          </cell>
          <cell r="Z75">
            <v>4799</v>
          </cell>
          <cell r="AA75">
            <v>4799</v>
          </cell>
          <cell r="AB75">
            <v>4799</v>
          </cell>
          <cell r="AC75">
            <v>4899</v>
          </cell>
        </row>
        <row r="76">
          <cell r="F76" t="str">
            <v>Huawei Pura 80 Ultra 16/512 золот</v>
          </cell>
          <cell r="G76">
            <v>4799</v>
          </cell>
          <cell r="H76" t="str">
            <v/>
          </cell>
          <cell r="I76">
            <v>4798.92</v>
          </cell>
          <cell r="J76">
            <v>4798.9699999999993</v>
          </cell>
          <cell r="K76">
            <v>4898.88</v>
          </cell>
          <cell r="L76">
            <v>799.82</v>
          </cell>
          <cell r="M76">
            <v>436.27</v>
          </cell>
          <cell r="N76">
            <v>204.12</v>
          </cell>
          <cell r="O76">
            <v>700</v>
          </cell>
          <cell r="P76">
            <v>700.07999999999993</v>
          </cell>
          <cell r="Q76">
            <v>699.93000000000029</v>
          </cell>
          <cell r="R76">
            <v>600</v>
          </cell>
          <cell r="S76">
            <v>4999</v>
          </cell>
          <cell r="T76">
            <v>4998.96</v>
          </cell>
          <cell r="U76">
            <v>4998.95</v>
          </cell>
          <cell r="V76">
            <v>4998.72</v>
          </cell>
          <cell r="W76">
            <v>916.5</v>
          </cell>
          <cell r="X76">
            <v>499.9</v>
          </cell>
          <cell r="Y76">
            <v>229.12</v>
          </cell>
          <cell r="Z76">
            <v>4799</v>
          </cell>
          <cell r="AA76">
            <v>4799</v>
          </cell>
          <cell r="AB76">
            <v>4799</v>
          </cell>
          <cell r="AC76">
            <v>4899</v>
          </cell>
        </row>
        <row r="77">
          <cell r="F77" t="str">
            <v>Huawei Watch 5 SOC-AL00 42 стал</v>
          </cell>
          <cell r="G77">
            <v>949</v>
          </cell>
          <cell r="H77" t="str">
            <v/>
          </cell>
          <cell r="I77">
            <v>999</v>
          </cell>
          <cell r="J77">
            <v>1098.9000000000001</v>
          </cell>
          <cell r="K77">
            <v>1198.5600000000002</v>
          </cell>
          <cell r="L77">
            <v>166.5</v>
          </cell>
          <cell r="M77">
            <v>99.9</v>
          </cell>
          <cell r="N77">
            <v>49.940000000000005</v>
          </cell>
          <cell r="O77">
            <v>250</v>
          </cell>
          <cell r="P77">
            <v>199.92000000000007</v>
          </cell>
          <cell r="Q77">
            <v>100.09999999999991</v>
          </cell>
          <cell r="R77">
            <v>0</v>
          </cell>
          <cell r="S77">
            <v>1199</v>
          </cell>
          <cell r="T77">
            <v>1198.92</v>
          </cell>
          <cell r="U77">
            <v>1199</v>
          </cell>
          <cell r="V77">
            <v>1198.5600000000002</v>
          </cell>
          <cell r="W77">
            <v>199.82000000000002</v>
          </cell>
          <cell r="X77">
            <v>109</v>
          </cell>
          <cell r="Y77">
            <v>49.940000000000005</v>
          </cell>
          <cell r="Z77">
            <v>949</v>
          </cell>
          <cell r="AA77">
            <v>999</v>
          </cell>
          <cell r="AB77">
            <v>1098.9000000000001</v>
          </cell>
          <cell r="AC77">
            <v>1198.5600000000002</v>
          </cell>
          <cell r="AD77">
            <v>1649</v>
          </cell>
        </row>
        <row r="78">
          <cell r="F78" t="str">
            <v>Huawei Watch 5 SOC-AL00 42 пес</v>
          </cell>
          <cell r="G78">
            <v>949</v>
          </cell>
          <cell r="H78" t="str">
            <v/>
          </cell>
          <cell r="I78">
            <v>999</v>
          </cell>
          <cell r="J78">
            <v>1098.9000000000001</v>
          </cell>
          <cell r="K78">
            <v>1198.5600000000002</v>
          </cell>
          <cell r="L78">
            <v>166.5</v>
          </cell>
          <cell r="M78">
            <v>99.9</v>
          </cell>
          <cell r="N78">
            <v>49.940000000000005</v>
          </cell>
          <cell r="O78">
            <v>250</v>
          </cell>
          <cell r="P78">
            <v>199.92000000000007</v>
          </cell>
          <cell r="Q78">
            <v>100.09999999999991</v>
          </cell>
          <cell r="R78">
            <v>0</v>
          </cell>
          <cell r="S78">
            <v>1199</v>
          </cell>
          <cell r="T78">
            <v>1198.92</v>
          </cell>
          <cell r="U78">
            <v>1199</v>
          </cell>
          <cell r="V78">
            <v>1198.5600000000002</v>
          </cell>
          <cell r="W78">
            <v>199.82000000000002</v>
          </cell>
          <cell r="X78">
            <v>109</v>
          </cell>
          <cell r="Y78">
            <v>49.940000000000005</v>
          </cell>
          <cell r="Z78">
            <v>949</v>
          </cell>
          <cell r="AA78">
            <v>999</v>
          </cell>
          <cell r="AB78">
            <v>1098.9000000000001</v>
          </cell>
          <cell r="AC78">
            <v>1198.5600000000002</v>
          </cell>
          <cell r="AD78">
            <v>1649</v>
          </cell>
        </row>
        <row r="79">
          <cell r="F79" t="str">
            <v>Huawei Watch 5 RTS-AL00 46 тит</v>
          </cell>
          <cell r="G79">
            <v>949</v>
          </cell>
          <cell r="H79" t="str">
            <v/>
          </cell>
          <cell r="I79">
            <v>999</v>
          </cell>
          <cell r="J79">
            <v>1098.9000000000001</v>
          </cell>
          <cell r="K79">
            <v>1198.5600000000002</v>
          </cell>
          <cell r="L79">
            <v>166.5</v>
          </cell>
          <cell r="M79">
            <v>99.9</v>
          </cell>
          <cell r="N79">
            <v>49.940000000000005</v>
          </cell>
          <cell r="O79">
            <v>250</v>
          </cell>
          <cell r="P79">
            <v>199.92000000000007</v>
          </cell>
          <cell r="Q79">
            <v>100.09999999999991</v>
          </cell>
          <cell r="R79">
            <v>0</v>
          </cell>
          <cell r="S79">
            <v>1199</v>
          </cell>
          <cell r="T79">
            <v>1198.92</v>
          </cell>
          <cell r="U79">
            <v>1199</v>
          </cell>
          <cell r="V79">
            <v>1198.5600000000002</v>
          </cell>
          <cell r="W79">
            <v>199.82000000000002</v>
          </cell>
          <cell r="X79">
            <v>109</v>
          </cell>
          <cell r="Y79">
            <v>49.940000000000005</v>
          </cell>
          <cell r="Z79">
            <v>949</v>
          </cell>
          <cell r="AA79">
            <v>999</v>
          </cell>
          <cell r="AB79">
            <v>1098.9000000000001</v>
          </cell>
          <cell r="AC79">
            <v>1198.5600000000002</v>
          </cell>
          <cell r="AD79">
            <v>1649</v>
          </cell>
        </row>
        <row r="80">
          <cell r="F80" t="str">
            <v>Huawei Watch 5 RTS-AL00 46 фиол</v>
          </cell>
          <cell r="G80">
            <v>949</v>
          </cell>
          <cell r="H80" t="str">
            <v/>
          </cell>
          <cell r="I80">
            <v>999</v>
          </cell>
          <cell r="J80">
            <v>1098.9000000000001</v>
          </cell>
          <cell r="K80">
            <v>1198.5600000000002</v>
          </cell>
          <cell r="L80">
            <v>166.5</v>
          </cell>
          <cell r="M80">
            <v>99.9</v>
          </cell>
          <cell r="N80">
            <v>49.940000000000005</v>
          </cell>
          <cell r="O80">
            <v>250</v>
          </cell>
          <cell r="P80">
            <v>199.92000000000007</v>
          </cell>
          <cell r="Q80">
            <v>100.09999999999991</v>
          </cell>
          <cell r="R80">
            <v>0</v>
          </cell>
          <cell r="S80">
            <v>1199</v>
          </cell>
          <cell r="T80">
            <v>1198.92</v>
          </cell>
          <cell r="U80">
            <v>1199</v>
          </cell>
          <cell r="V80">
            <v>1198.5600000000002</v>
          </cell>
          <cell r="W80">
            <v>199.82000000000002</v>
          </cell>
          <cell r="X80">
            <v>109</v>
          </cell>
          <cell r="Y80">
            <v>49.940000000000005</v>
          </cell>
          <cell r="Z80">
            <v>949</v>
          </cell>
          <cell r="AA80">
            <v>999</v>
          </cell>
          <cell r="AB80">
            <v>1098.9000000000001</v>
          </cell>
          <cell r="AC80">
            <v>1198.5600000000002</v>
          </cell>
          <cell r="AD80">
            <v>1649</v>
          </cell>
        </row>
        <row r="81">
          <cell r="F81" t="str">
            <v>Huawei Watch 5 RTS-AL00 46 тит рем</v>
          </cell>
          <cell r="G81">
            <v>1599</v>
          </cell>
          <cell r="H81" t="str">
            <v/>
          </cell>
          <cell r="I81">
            <v>1698.96</v>
          </cell>
          <cell r="J81">
            <v>1798.9399999999998</v>
          </cell>
          <cell r="K81">
            <v>1998.96</v>
          </cell>
          <cell r="L81">
            <v>283.16000000000003</v>
          </cell>
          <cell r="M81">
            <v>163.54</v>
          </cell>
          <cell r="N81">
            <v>83.29</v>
          </cell>
          <cell r="O81">
            <v>400</v>
          </cell>
          <cell r="P81">
            <v>300</v>
          </cell>
          <cell r="Q81">
            <v>199.98000000000025</v>
          </cell>
          <cell r="R81">
            <v>0</v>
          </cell>
          <cell r="S81">
            <v>1999</v>
          </cell>
          <cell r="T81">
            <v>1998.96</v>
          </cell>
          <cell r="U81">
            <v>1998.92</v>
          </cell>
          <cell r="V81">
            <v>1998.96</v>
          </cell>
          <cell r="W81">
            <v>333.16</v>
          </cell>
          <cell r="X81">
            <v>181.72</v>
          </cell>
          <cell r="Y81">
            <v>83.29</v>
          </cell>
          <cell r="Z81">
            <v>1599</v>
          </cell>
          <cell r="AA81">
            <v>1698.96</v>
          </cell>
          <cell r="AB81">
            <v>1798.9399999999998</v>
          </cell>
          <cell r="AC81">
            <v>1998.96</v>
          </cell>
          <cell r="AD81">
            <v>2419</v>
          </cell>
        </row>
        <row r="82">
          <cell r="F82" t="str">
            <v>Huawei Watch GT5 JNA-B19 41 зол мил</v>
          </cell>
          <cell r="G82">
            <v>499</v>
          </cell>
          <cell r="H82">
            <v>10</v>
          </cell>
          <cell r="I82">
            <v>498.96</v>
          </cell>
          <cell r="J82">
            <v>548.9</v>
          </cell>
          <cell r="K82">
            <v>598.79999999999995</v>
          </cell>
          <cell r="L82">
            <v>83.16</v>
          </cell>
          <cell r="M82">
            <v>49.9</v>
          </cell>
          <cell r="N82">
            <v>24.95</v>
          </cell>
          <cell r="O82">
            <v>100</v>
          </cell>
          <cell r="P82">
            <v>100.02000000000004</v>
          </cell>
          <cell r="Q82">
            <v>49.940000000000055</v>
          </cell>
          <cell r="R82">
            <v>0</v>
          </cell>
          <cell r="S82">
            <v>599</v>
          </cell>
          <cell r="T82">
            <v>598.98</v>
          </cell>
          <cell r="U82">
            <v>598.84</v>
          </cell>
          <cell r="V82">
            <v>598.79999999999995</v>
          </cell>
          <cell r="W82">
            <v>99.83</v>
          </cell>
          <cell r="X82">
            <v>54.440000000000005</v>
          </cell>
          <cell r="Y82">
            <v>24.95</v>
          </cell>
          <cell r="Z82">
            <v>499</v>
          </cell>
          <cell r="AA82">
            <v>498.96</v>
          </cell>
          <cell r="AB82">
            <v>548.9</v>
          </cell>
          <cell r="AC82">
            <v>598.79999999999995</v>
          </cell>
          <cell r="AD82">
            <v>929</v>
          </cell>
        </row>
        <row r="83">
          <cell r="F83" t="str">
            <v>Huawei Watch GT5 Pro VLI-B29 46 ч фтр</v>
          </cell>
          <cell r="G83">
            <v>649</v>
          </cell>
          <cell r="H83">
            <v>15</v>
          </cell>
          <cell r="I83">
            <v>678.96</v>
          </cell>
          <cell r="J83">
            <v>698.93999999999994</v>
          </cell>
          <cell r="K83">
            <v>798.96</v>
          </cell>
          <cell r="L83">
            <v>113.16</v>
          </cell>
          <cell r="M83">
            <v>63.54</v>
          </cell>
          <cell r="N83">
            <v>33.29</v>
          </cell>
          <cell r="O83">
            <v>150</v>
          </cell>
          <cell r="P83">
            <v>120</v>
          </cell>
          <cell r="Q83">
            <v>99.88</v>
          </cell>
          <cell r="R83">
            <v>0</v>
          </cell>
          <cell r="S83">
            <v>799</v>
          </cell>
          <cell r="T83">
            <v>798.96</v>
          </cell>
          <cell r="U83">
            <v>798.81999999999994</v>
          </cell>
          <cell r="V83">
            <v>798.96</v>
          </cell>
          <cell r="W83">
            <v>133.16</v>
          </cell>
          <cell r="X83">
            <v>72.61999999999999</v>
          </cell>
          <cell r="Y83">
            <v>33.29</v>
          </cell>
          <cell r="Z83">
            <v>649</v>
          </cell>
          <cell r="AA83">
            <v>678.96</v>
          </cell>
          <cell r="AB83">
            <v>698.93999999999994</v>
          </cell>
          <cell r="AC83">
            <v>798.96</v>
          </cell>
          <cell r="AD83">
            <v>1099</v>
          </cell>
        </row>
        <row r="84">
          <cell r="F84" t="str">
            <v>Redmi Note 14 Pro 12/256 черн</v>
          </cell>
          <cell r="G84">
            <v>999</v>
          </cell>
          <cell r="I84">
            <v>1048.98</v>
          </cell>
          <cell r="J84">
            <v>1118.92</v>
          </cell>
          <cell r="K84">
            <v>1198.5600000000002</v>
          </cell>
          <cell r="L84">
            <v>174.83</v>
          </cell>
          <cell r="M84">
            <v>101.72</v>
          </cell>
          <cell r="N84">
            <v>49.940000000000005</v>
          </cell>
          <cell r="O84">
            <v>200</v>
          </cell>
          <cell r="P84">
            <v>149.94000000000005</v>
          </cell>
          <cell r="Q84">
            <v>80.079999999999927</v>
          </cell>
          <cell r="R84">
            <v>0</v>
          </cell>
          <cell r="S84">
            <v>1199</v>
          </cell>
          <cell r="T84">
            <v>1198.92</v>
          </cell>
          <cell r="U84">
            <v>1199</v>
          </cell>
          <cell r="V84">
            <v>1198.5600000000002</v>
          </cell>
          <cell r="W84">
            <v>199.82000000000002</v>
          </cell>
          <cell r="X84">
            <v>109</v>
          </cell>
          <cell r="Y84">
            <v>49.940000000000005</v>
          </cell>
          <cell r="Z84">
            <v>999</v>
          </cell>
          <cell r="AA84">
            <v>1049</v>
          </cell>
          <cell r="AB84">
            <v>1119</v>
          </cell>
          <cell r="AC84">
            <v>1199</v>
          </cell>
        </row>
        <row r="85">
          <cell r="F85" t="str">
            <v>Redmi Note 14 Pro 12/256 фиол</v>
          </cell>
          <cell r="G85">
            <v>999</v>
          </cell>
          <cell r="I85">
            <v>1048.98</v>
          </cell>
          <cell r="J85">
            <v>1118.92</v>
          </cell>
          <cell r="K85">
            <v>1198.5600000000002</v>
          </cell>
          <cell r="L85">
            <v>174.83</v>
          </cell>
          <cell r="M85">
            <v>101.72</v>
          </cell>
          <cell r="N85">
            <v>49.940000000000005</v>
          </cell>
          <cell r="O85">
            <v>200</v>
          </cell>
          <cell r="P85">
            <v>149.94000000000005</v>
          </cell>
          <cell r="Q85">
            <v>80.079999999999927</v>
          </cell>
          <cell r="R85">
            <v>0</v>
          </cell>
          <cell r="S85">
            <v>1199</v>
          </cell>
          <cell r="T85">
            <v>1198.92</v>
          </cell>
          <cell r="U85">
            <v>1199</v>
          </cell>
          <cell r="V85">
            <v>1198.5600000000002</v>
          </cell>
          <cell r="W85">
            <v>199.82000000000002</v>
          </cell>
          <cell r="X85">
            <v>109</v>
          </cell>
          <cell r="Y85">
            <v>49.940000000000005</v>
          </cell>
          <cell r="Z85">
            <v>999</v>
          </cell>
          <cell r="AA85">
            <v>1049</v>
          </cell>
          <cell r="AB85">
            <v>1119</v>
          </cell>
          <cell r="AC85">
            <v>1199</v>
          </cell>
        </row>
        <row r="86">
          <cell r="F86" t="str">
            <v>Samsung SM-A165 4/128 черн</v>
          </cell>
          <cell r="G86">
            <v>499</v>
          </cell>
          <cell r="I86">
            <v>498.96</v>
          </cell>
          <cell r="J86">
            <v>498.96</v>
          </cell>
          <cell r="K86">
            <v>498.71999999999991</v>
          </cell>
          <cell r="L86">
            <v>83.16</v>
          </cell>
          <cell r="M86">
            <v>45.36</v>
          </cell>
          <cell r="N86">
            <v>20.779999999999998</v>
          </cell>
          <cell r="O86">
            <v>40</v>
          </cell>
          <cell r="P86">
            <v>69.95999999999998</v>
          </cell>
          <cell r="Q86">
            <v>89.979999999999961</v>
          </cell>
          <cell r="R86">
            <v>140.16000000000008</v>
          </cell>
          <cell r="S86">
            <v>539</v>
          </cell>
          <cell r="T86">
            <v>568.91999999999996</v>
          </cell>
          <cell r="U86">
            <v>588.93999999999994</v>
          </cell>
          <cell r="V86">
            <v>638.88</v>
          </cell>
          <cell r="W86">
            <v>94.82</v>
          </cell>
          <cell r="X86">
            <v>53.54</v>
          </cell>
          <cell r="Y86">
            <v>26.62</v>
          </cell>
          <cell r="Z86">
            <v>499</v>
          </cell>
          <cell r="AA86">
            <v>499</v>
          </cell>
          <cell r="AB86">
            <v>499</v>
          </cell>
          <cell r="AC86">
            <v>499</v>
          </cell>
        </row>
        <row r="87">
          <cell r="F87" t="str">
            <v>Samsung SM-A165 4/128 серебр</v>
          </cell>
          <cell r="G87">
            <v>499</v>
          </cell>
          <cell r="I87">
            <v>498.96</v>
          </cell>
          <cell r="J87">
            <v>498.96</v>
          </cell>
          <cell r="K87">
            <v>498.71999999999991</v>
          </cell>
          <cell r="L87">
            <v>83.16</v>
          </cell>
          <cell r="M87">
            <v>45.36</v>
          </cell>
          <cell r="N87">
            <v>20.779999999999998</v>
          </cell>
          <cell r="O87">
            <v>40</v>
          </cell>
          <cell r="P87">
            <v>69.95999999999998</v>
          </cell>
          <cell r="Q87">
            <v>89.979999999999961</v>
          </cell>
          <cell r="R87">
            <v>140.16000000000008</v>
          </cell>
          <cell r="S87">
            <v>539</v>
          </cell>
          <cell r="T87">
            <v>568.91999999999996</v>
          </cell>
          <cell r="U87">
            <v>588.93999999999994</v>
          </cell>
          <cell r="V87">
            <v>638.88</v>
          </cell>
          <cell r="W87">
            <v>94.82</v>
          </cell>
          <cell r="X87">
            <v>53.54</v>
          </cell>
          <cell r="Y87">
            <v>26.62</v>
          </cell>
          <cell r="Z87">
            <v>499</v>
          </cell>
          <cell r="AA87">
            <v>499</v>
          </cell>
          <cell r="AB87">
            <v>499</v>
          </cell>
          <cell r="AC87">
            <v>499</v>
          </cell>
        </row>
        <row r="88">
          <cell r="F88" t="str">
            <v>Samsung SM-A165 4/128 мятн</v>
          </cell>
          <cell r="G88">
            <v>499</v>
          </cell>
          <cell r="I88">
            <v>498.96</v>
          </cell>
          <cell r="J88">
            <v>498.96</v>
          </cell>
          <cell r="K88">
            <v>498.71999999999991</v>
          </cell>
          <cell r="L88">
            <v>83.16</v>
          </cell>
          <cell r="M88">
            <v>45.36</v>
          </cell>
          <cell r="N88">
            <v>20.779999999999998</v>
          </cell>
          <cell r="O88">
            <v>40</v>
          </cell>
          <cell r="P88">
            <v>69.95999999999998</v>
          </cell>
          <cell r="Q88">
            <v>89.979999999999961</v>
          </cell>
          <cell r="R88">
            <v>140.16000000000008</v>
          </cell>
          <cell r="S88">
            <v>539</v>
          </cell>
          <cell r="T88">
            <v>568.91999999999996</v>
          </cell>
          <cell r="U88">
            <v>588.93999999999994</v>
          </cell>
          <cell r="V88">
            <v>638.88</v>
          </cell>
          <cell r="W88">
            <v>94.82</v>
          </cell>
          <cell r="X88">
            <v>53.54</v>
          </cell>
          <cell r="Y88">
            <v>26.62</v>
          </cell>
          <cell r="Z88">
            <v>499</v>
          </cell>
          <cell r="AA88">
            <v>499</v>
          </cell>
          <cell r="AB88">
            <v>499</v>
          </cell>
          <cell r="AC88">
            <v>499</v>
          </cell>
        </row>
        <row r="89">
          <cell r="F89" t="str">
            <v>Samsung SM-A165 8/256 серебр</v>
          </cell>
          <cell r="G89">
            <v>599</v>
          </cell>
          <cell r="I89">
            <v>598.98</v>
          </cell>
          <cell r="J89">
            <v>598.84</v>
          </cell>
          <cell r="K89">
            <v>598.79999999999995</v>
          </cell>
          <cell r="L89">
            <v>99.83</v>
          </cell>
          <cell r="M89">
            <v>54.440000000000005</v>
          </cell>
          <cell r="N89">
            <v>24.95</v>
          </cell>
          <cell r="O89">
            <v>140</v>
          </cell>
          <cell r="P89">
            <v>190.01999999999998</v>
          </cell>
          <cell r="Q89">
            <v>220.11</v>
          </cell>
          <cell r="R89">
            <v>300.00000000000011</v>
          </cell>
          <cell r="S89">
            <v>739</v>
          </cell>
          <cell r="T89">
            <v>789</v>
          </cell>
          <cell r="U89">
            <v>818.95</v>
          </cell>
          <cell r="V89">
            <v>898.80000000000007</v>
          </cell>
          <cell r="W89">
            <v>131.5</v>
          </cell>
          <cell r="X89">
            <v>74.45</v>
          </cell>
          <cell r="Y89">
            <v>37.450000000000003</v>
          </cell>
          <cell r="Z89">
            <v>599</v>
          </cell>
          <cell r="AA89">
            <v>599</v>
          </cell>
          <cell r="AB89">
            <v>599</v>
          </cell>
          <cell r="AC89">
            <v>599</v>
          </cell>
        </row>
        <row r="90">
          <cell r="F90" t="str">
            <v>Samsung SM-A165 8/256 черн</v>
          </cell>
          <cell r="G90">
            <v>599</v>
          </cell>
          <cell r="I90">
            <v>598.98</v>
          </cell>
          <cell r="J90">
            <v>598.84</v>
          </cell>
          <cell r="K90">
            <v>598.79999999999995</v>
          </cell>
          <cell r="L90">
            <v>99.83</v>
          </cell>
          <cell r="M90">
            <v>54.440000000000005</v>
          </cell>
          <cell r="N90">
            <v>24.95</v>
          </cell>
          <cell r="O90">
            <v>140</v>
          </cell>
          <cell r="P90">
            <v>190.01999999999998</v>
          </cell>
          <cell r="Q90">
            <v>220.11</v>
          </cell>
          <cell r="R90">
            <v>300.00000000000011</v>
          </cell>
          <cell r="S90">
            <v>739</v>
          </cell>
          <cell r="T90">
            <v>789</v>
          </cell>
          <cell r="U90">
            <v>818.95</v>
          </cell>
          <cell r="V90">
            <v>898.80000000000007</v>
          </cell>
          <cell r="W90">
            <v>131.5</v>
          </cell>
          <cell r="X90">
            <v>74.45</v>
          </cell>
          <cell r="Y90">
            <v>37.450000000000003</v>
          </cell>
          <cell r="Z90">
            <v>599</v>
          </cell>
          <cell r="AA90">
            <v>599</v>
          </cell>
          <cell r="AB90">
            <v>599</v>
          </cell>
          <cell r="AC90">
            <v>599</v>
          </cell>
        </row>
        <row r="91">
          <cell r="F91" t="str">
            <v>Samsung SM-A165 8/256 мятн</v>
          </cell>
          <cell r="G91">
            <v>599</v>
          </cell>
          <cell r="I91">
            <v>598.98</v>
          </cell>
          <cell r="J91">
            <v>598.84</v>
          </cell>
          <cell r="K91">
            <v>598.79999999999995</v>
          </cell>
          <cell r="L91">
            <v>99.83</v>
          </cell>
          <cell r="M91">
            <v>54.440000000000005</v>
          </cell>
          <cell r="N91">
            <v>24.95</v>
          </cell>
          <cell r="O91">
            <v>140</v>
          </cell>
          <cell r="P91">
            <v>190.01999999999998</v>
          </cell>
          <cell r="Q91">
            <v>220.11</v>
          </cell>
          <cell r="R91">
            <v>300.00000000000011</v>
          </cell>
          <cell r="S91">
            <v>739</v>
          </cell>
          <cell r="T91">
            <v>789</v>
          </cell>
          <cell r="U91">
            <v>818.95</v>
          </cell>
          <cell r="V91">
            <v>898.80000000000007</v>
          </cell>
          <cell r="W91">
            <v>131.5</v>
          </cell>
          <cell r="X91">
            <v>74.45</v>
          </cell>
          <cell r="Y91">
            <v>37.450000000000003</v>
          </cell>
          <cell r="Z91">
            <v>599</v>
          </cell>
          <cell r="AA91">
            <v>599</v>
          </cell>
          <cell r="AB91">
            <v>599</v>
          </cell>
          <cell r="AC91">
            <v>599</v>
          </cell>
        </row>
        <row r="92">
          <cell r="F92" t="str">
            <v>Samsung SM-A266 6/128 черн</v>
          </cell>
          <cell r="G92">
            <v>599</v>
          </cell>
          <cell r="H92" t="str">
            <v/>
          </cell>
          <cell r="I92">
            <v>598.98</v>
          </cell>
          <cell r="J92">
            <v>598.84</v>
          </cell>
          <cell r="K92">
            <v>598.79999999999995</v>
          </cell>
          <cell r="L92">
            <v>99.83</v>
          </cell>
          <cell r="M92">
            <v>54.440000000000005</v>
          </cell>
          <cell r="N92">
            <v>24.95</v>
          </cell>
          <cell r="O92">
            <v>150</v>
          </cell>
          <cell r="P92">
            <v>149.93999999999994</v>
          </cell>
          <cell r="Q92">
            <v>150.14999999999998</v>
          </cell>
          <cell r="R92">
            <v>150</v>
          </cell>
          <cell r="S92">
            <v>749</v>
          </cell>
          <cell r="T92">
            <v>748.92</v>
          </cell>
          <cell r="U92">
            <v>748.99</v>
          </cell>
          <cell r="V92">
            <v>748.8</v>
          </cell>
          <cell r="W92">
            <v>124.82</v>
          </cell>
          <cell r="X92">
            <v>68.09</v>
          </cell>
          <cell r="Y92">
            <v>31.2</v>
          </cell>
          <cell r="Z92">
            <v>599</v>
          </cell>
          <cell r="AA92">
            <v>599</v>
          </cell>
          <cell r="AB92">
            <v>599</v>
          </cell>
          <cell r="AC92">
            <v>599</v>
          </cell>
        </row>
        <row r="93">
          <cell r="F93" t="str">
            <v>Samsung SM-A266 6/128 мятн</v>
          </cell>
          <cell r="G93">
            <v>599</v>
          </cell>
          <cell r="H93" t="str">
            <v/>
          </cell>
          <cell r="I93">
            <v>598.98</v>
          </cell>
          <cell r="J93">
            <v>598.84</v>
          </cell>
          <cell r="K93">
            <v>598.79999999999995</v>
          </cell>
          <cell r="L93">
            <v>99.83</v>
          </cell>
          <cell r="M93">
            <v>54.440000000000005</v>
          </cell>
          <cell r="N93">
            <v>24.95</v>
          </cell>
          <cell r="O93">
            <v>150</v>
          </cell>
          <cell r="P93">
            <v>149.93999999999994</v>
          </cell>
          <cell r="Q93">
            <v>150.14999999999998</v>
          </cell>
          <cell r="R93">
            <v>150</v>
          </cell>
          <cell r="S93">
            <v>749</v>
          </cell>
          <cell r="T93">
            <v>748.92</v>
          </cell>
          <cell r="U93">
            <v>748.99</v>
          </cell>
          <cell r="V93">
            <v>748.8</v>
          </cell>
          <cell r="W93">
            <v>124.82</v>
          </cell>
          <cell r="X93">
            <v>68.09</v>
          </cell>
          <cell r="Y93">
            <v>31.2</v>
          </cell>
          <cell r="Z93">
            <v>599</v>
          </cell>
          <cell r="AA93">
            <v>599</v>
          </cell>
          <cell r="AB93">
            <v>599</v>
          </cell>
          <cell r="AC93">
            <v>599</v>
          </cell>
        </row>
        <row r="94">
          <cell r="F94" t="str">
            <v>Samsung SM-A266 6/128 бел</v>
          </cell>
          <cell r="G94">
            <v>599</v>
          </cell>
          <cell r="H94" t="str">
            <v/>
          </cell>
          <cell r="I94">
            <v>598.98</v>
          </cell>
          <cell r="J94">
            <v>598.84</v>
          </cell>
          <cell r="K94">
            <v>598.79999999999995</v>
          </cell>
          <cell r="L94">
            <v>99.83</v>
          </cell>
          <cell r="M94">
            <v>54.440000000000005</v>
          </cell>
          <cell r="N94">
            <v>24.95</v>
          </cell>
          <cell r="O94">
            <v>150</v>
          </cell>
          <cell r="P94">
            <v>149.93999999999994</v>
          </cell>
          <cell r="Q94">
            <v>150.14999999999998</v>
          </cell>
          <cell r="R94">
            <v>150</v>
          </cell>
          <cell r="S94">
            <v>749</v>
          </cell>
          <cell r="T94">
            <v>748.92</v>
          </cell>
          <cell r="U94">
            <v>748.99</v>
          </cell>
          <cell r="V94">
            <v>748.8</v>
          </cell>
          <cell r="W94">
            <v>124.82</v>
          </cell>
          <cell r="X94">
            <v>68.09</v>
          </cell>
          <cell r="Y94">
            <v>31.2</v>
          </cell>
          <cell r="Z94">
            <v>599</v>
          </cell>
          <cell r="AA94">
            <v>599</v>
          </cell>
          <cell r="AB94">
            <v>599</v>
          </cell>
          <cell r="AC94">
            <v>599</v>
          </cell>
        </row>
        <row r="95">
          <cell r="F95" t="str">
            <v>Samsung SM-S936 12/256 син</v>
          </cell>
          <cell r="G95">
            <v>2599</v>
          </cell>
          <cell r="H95">
            <v>60</v>
          </cell>
          <cell r="I95">
            <v>2598.96</v>
          </cell>
          <cell r="J95">
            <v>2598.9700000000003</v>
          </cell>
          <cell r="K95">
            <v>2898.96</v>
          </cell>
          <cell r="L95">
            <v>433.16</v>
          </cell>
          <cell r="M95">
            <v>236.27</v>
          </cell>
          <cell r="N95">
            <v>120.79</v>
          </cell>
          <cell r="O95">
            <v>400</v>
          </cell>
          <cell r="P95">
            <v>399.96000000000004</v>
          </cell>
          <cell r="Q95">
            <v>399.95999999999958</v>
          </cell>
          <cell r="R95">
            <v>99.599999999999909</v>
          </cell>
          <cell r="S95">
            <v>2999</v>
          </cell>
          <cell r="T95">
            <v>2998.92</v>
          </cell>
          <cell r="U95">
            <v>2998.93</v>
          </cell>
          <cell r="V95">
            <v>2998.56</v>
          </cell>
          <cell r="W95">
            <v>499.82</v>
          </cell>
          <cell r="X95">
            <v>272.63</v>
          </cell>
          <cell r="Y95">
            <v>124.94</v>
          </cell>
          <cell r="Z95">
            <v>2599</v>
          </cell>
          <cell r="AA95">
            <v>2599</v>
          </cell>
          <cell r="AB95">
            <v>2599</v>
          </cell>
          <cell r="AC95">
            <v>2899</v>
          </cell>
        </row>
        <row r="96">
          <cell r="F96" t="str">
            <v>Samsung SM-S936 12/256 голуб</v>
          </cell>
          <cell r="G96">
            <v>2599</v>
          </cell>
          <cell r="H96">
            <v>60</v>
          </cell>
          <cell r="I96">
            <v>2598.96</v>
          </cell>
          <cell r="J96">
            <v>2598.9700000000003</v>
          </cell>
          <cell r="K96">
            <v>2898.96</v>
          </cell>
          <cell r="L96">
            <v>433.16</v>
          </cell>
          <cell r="M96">
            <v>236.27</v>
          </cell>
          <cell r="N96">
            <v>120.79</v>
          </cell>
          <cell r="O96">
            <v>400</v>
          </cell>
          <cell r="P96">
            <v>399.96000000000004</v>
          </cell>
          <cell r="Q96">
            <v>399.95999999999958</v>
          </cell>
          <cell r="R96">
            <v>99.599999999999909</v>
          </cell>
          <cell r="S96">
            <v>2999</v>
          </cell>
          <cell r="T96">
            <v>2998.92</v>
          </cell>
          <cell r="U96">
            <v>2998.93</v>
          </cell>
          <cell r="V96">
            <v>2998.56</v>
          </cell>
          <cell r="W96">
            <v>499.82</v>
          </cell>
          <cell r="X96">
            <v>272.63</v>
          </cell>
          <cell r="Y96">
            <v>124.94</v>
          </cell>
          <cell r="Z96">
            <v>2599</v>
          </cell>
          <cell r="AA96">
            <v>2599</v>
          </cell>
          <cell r="AB96">
            <v>2599</v>
          </cell>
          <cell r="AC96">
            <v>2899</v>
          </cell>
        </row>
        <row r="97">
          <cell r="F97" t="str">
            <v>Samsung SM-S936 12/256 мятн</v>
          </cell>
          <cell r="G97">
            <v>2599</v>
          </cell>
          <cell r="H97">
            <v>60</v>
          </cell>
          <cell r="I97">
            <v>2598.96</v>
          </cell>
          <cell r="J97">
            <v>2598.9700000000003</v>
          </cell>
          <cell r="K97">
            <v>2898.96</v>
          </cell>
          <cell r="L97">
            <v>433.16</v>
          </cell>
          <cell r="M97">
            <v>236.27</v>
          </cell>
          <cell r="N97">
            <v>120.79</v>
          </cell>
          <cell r="O97">
            <v>400</v>
          </cell>
          <cell r="P97">
            <v>399.96000000000004</v>
          </cell>
          <cell r="Q97">
            <v>399.95999999999958</v>
          </cell>
          <cell r="R97">
            <v>99.599999999999909</v>
          </cell>
          <cell r="S97">
            <v>2999</v>
          </cell>
          <cell r="T97">
            <v>2998.92</v>
          </cell>
          <cell r="U97">
            <v>2998.93</v>
          </cell>
          <cell r="V97">
            <v>2998.56</v>
          </cell>
          <cell r="W97">
            <v>499.82</v>
          </cell>
          <cell r="X97">
            <v>272.63</v>
          </cell>
          <cell r="Y97">
            <v>124.94</v>
          </cell>
          <cell r="Z97">
            <v>2599</v>
          </cell>
          <cell r="AA97">
            <v>2599</v>
          </cell>
          <cell r="AB97">
            <v>2599</v>
          </cell>
          <cell r="AC97">
            <v>2899</v>
          </cell>
        </row>
        <row r="98">
          <cell r="F98" t="str">
            <v>Samsung SM-S936 12/256 сер</v>
          </cell>
          <cell r="G98">
            <v>2599</v>
          </cell>
          <cell r="H98">
            <v>60</v>
          </cell>
          <cell r="I98">
            <v>2598.96</v>
          </cell>
          <cell r="J98">
            <v>2598.9700000000003</v>
          </cell>
          <cell r="K98">
            <v>2898.96</v>
          </cell>
          <cell r="L98">
            <v>433.16</v>
          </cell>
          <cell r="M98">
            <v>236.27</v>
          </cell>
          <cell r="N98">
            <v>120.79</v>
          </cell>
          <cell r="O98">
            <v>400</v>
          </cell>
          <cell r="P98">
            <v>399.96000000000004</v>
          </cell>
          <cell r="Q98">
            <v>399.95999999999958</v>
          </cell>
          <cell r="R98">
            <v>99.599999999999909</v>
          </cell>
          <cell r="S98">
            <v>2999</v>
          </cell>
          <cell r="T98">
            <v>2998.92</v>
          </cell>
          <cell r="U98">
            <v>2998.93</v>
          </cell>
          <cell r="V98">
            <v>2998.56</v>
          </cell>
          <cell r="W98">
            <v>499.82</v>
          </cell>
          <cell r="X98">
            <v>272.63</v>
          </cell>
          <cell r="Y98">
            <v>124.94</v>
          </cell>
          <cell r="Z98">
            <v>2599</v>
          </cell>
          <cell r="AA98">
            <v>2599</v>
          </cell>
          <cell r="AB98">
            <v>2599</v>
          </cell>
          <cell r="AC98">
            <v>2899</v>
          </cell>
        </row>
        <row r="99">
          <cell r="F99" t="str">
            <v>Samsung SM-S936 12/512 сер</v>
          </cell>
          <cell r="G99">
            <v>2899</v>
          </cell>
          <cell r="H99">
            <v>70</v>
          </cell>
          <cell r="I99">
            <v>2898.96</v>
          </cell>
          <cell r="J99">
            <v>2898.94</v>
          </cell>
          <cell r="K99">
            <v>3098.88</v>
          </cell>
          <cell r="L99">
            <v>483.16</v>
          </cell>
          <cell r="M99">
            <v>263.54000000000002</v>
          </cell>
          <cell r="N99">
            <v>129.12</v>
          </cell>
          <cell r="O99">
            <v>600</v>
          </cell>
          <cell r="P99">
            <v>600</v>
          </cell>
          <cell r="Q99">
            <v>599.9399999999996</v>
          </cell>
          <cell r="R99">
            <v>400.07999999999993</v>
          </cell>
          <cell r="S99">
            <v>3499</v>
          </cell>
          <cell r="T99">
            <v>3498.96</v>
          </cell>
          <cell r="U99">
            <v>3498.8799999999997</v>
          </cell>
          <cell r="V99">
            <v>3498.96</v>
          </cell>
          <cell r="W99">
            <v>583.16</v>
          </cell>
          <cell r="X99">
            <v>318.08</v>
          </cell>
          <cell r="Y99">
            <v>145.79</v>
          </cell>
          <cell r="Z99">
            <v>2899</v>
          </cell>
          <cell r="AA99">
            <v>2899</v>
          </cell>
          <cell r="AB99">
            <v>2899</v>
          </cell>
          <cell r="AC99">
            <v>3099</v>
          </cell>
        </row>
        <row r="100">
          <cell r="F100" t="str">
            <v>Samsung SM-S936 12/512 син</v>
          </cell>
          <cell r="G100">
            <v>2899</v>
          </cell>
          <cell r="H100">
            <v>70</v>
          </cell>
          <cell r="I100">
            <v>2898.96</v>
          </cell>
          <cell r="J100">
            <v>2898.94</v>
          </cell>
          <cell r="K100">
            <v>3098.88</v>
          </cell>
          <cell r="L100">
            <v>483.16</v>
          </cell>
          <cell r="M100">
            <v>263.54000000000002</v>
          </cell>
          <cell r="N100">
            <v>129.12</v>
          </cell>
          <cell r="O100">
            <v>600</v>
          </cell>
          <cell r="P100">
            <v>600</v>
          </cell>
          <cell r="Q100">
            <v>599.9399999999996</v>
          </cell>
          <cell r="R100">
            <v>400.07999999999993</v>
          </cell>
          <cell r="S100">
            <v>3499</v>
          </cell>
          <cell r="T100">
            <v>3498.96</v>
          </cell>
          <cell r="U100">
            <v>3498.8799999999997</v>
          </cell>
          <cell r="V100">
            <v>3498.96</v>
          </cell>
          <cell r="W100">
            <v>583.16</v>
          </cell>
          <cell r="X100">
            <v>318.08</v>
          </cell>
          <cell r="Y100">
            <v>145.79</v>
          </cell>
          <cell r="Z100">
            <v>2899</v>
          </cell>
          <cell r="AA100">
            <v>2899</v>
          </cell>
          <cell r="AB100">
            <v>2899</v>
          </cell>
          <cell r="AC100">
            <v>3099</v>
          </cell>
        </row>
        <row r="101">
          <cell r="F101" t="str">
            <v>Samsung SM-S936 12/512 мятн</v>
          </cell>
          <cell r="G101">
            <v>2899</v>
          </cell>
          <cell r="H101">
            <v>70</v>
          </cell>
          <cell r="I101">
            <v>2898.96</v>
          </cell>
          <cell r="J101">
            <v>2898.94</v>
          </cell>
          <cell r="K101">
            <v>3098.88</v>
          </cell>
          <cell r="L101">
            <v>483.16</v>
          </cell>
          <cell r="M101">
            <v>263.54000000000002</v>
          </cell>
          <cell r="N101">
            <v>129.12</v>
          </cell>
          <cell r="O101">
            <v>600</v>
          </cell>
          <cell r="P101">
            <v>600</v>
          </cell>
          <cell r="Q101">
            <v>599.9399999999996</v>
          </cell>
          <cell r="R101">
            <v>400.07999999999993</v>
          </cell>
          <cell r="S101">
            <v>3499</v>
          </cell>
          <cell r="T101">
            <v>3498.96</v>
          </cell>
          <cell r="U101">
            <v>3498.8799999999997</v>
          </cell>
          <cell r="V101">
            <v>3498.96</v>
          </cell>
          <cell r="W101">
            <v>583.16</v>
          </cell>
          <cell r="X101">
            <v>318.08</v>
          </cell>
          <cell r="Y101">
            <v>145.79</v>
          </cell>
          <cell r="Z101">
            <v>2899</v>
          </cell>
          <cell r="AA101">
            <v>2899</v>
          </cell>
          <cell r="AB101">
            <v>2899</v>
          </cell>
          <cell r="AC101">
            <v>3099</v>
          </cell>
        </row>
        <row r="102">
          <cell r="F102" t="str">
            <v>Samsung SM-S936 12/512 голуб</v>
          </cell>
          <cell r="G102">
            <v>2899</v>
          </cell>
          <cell r="H102">
            <v>70</v>
          </cell>
          <cell r="I102">
            <v>2898.96</v>
          </cell>
          <cell r="J102">
            <v>2898.94</v>
          </cell>
          <cell r="K102">
            <v>3098.88</v>
          </cell>
          <cell r="L102">
            <v>483.16</v>
          </cell>
          <cell r="M102">
            <v>263.54000000000002</v>
          </cell>
          <cell r="N102">
            <v>129.12</v>
          </cell>
          <cell r="O102">
            <v>600</v>
          </cell>
          <cell r="P102">
            <v>600</v>
          </cell>
          <cell r="Q102">
            <v>599.9399999999996</v>
          </cell>
          <cell r="R102">
            <v>400.07999999999993</v>
          </cell>
          <cell r="S102">
            <v>3499</v>
          </cell>
          <cell r="T102">
            <v>3498.96</v>
          </cell>
          <cell r="U102">
            <v>3498.8799999999997</v>
          </cell>
          <cell r="V102">
            <v>3498.96</v>
          </cell>
          <cell r="W102">
            <v>583.16</v>
          </cell>
          <cell r="X102">
            <v>318.08</v>
          </cell>
          <cell r="Y102">
            <v>145.79</v>
          </cell>
          <cell r="Z102">
            <v>2899</v>
          </cell>
          <cell r="AA102">
            <v>2899</v>
          </cell>
          <cell r="AB102">
            <v>2899</v>
          </cell>
          <cell r="AC102">
            <v>3099</v>
          </cell>
        </row>
        <row r="103">
          <cell r="F103" t="str">
            <v>Планшет Samsung X626 8/128 сер</v>
          </cell>
          <cell r="G103">
            <v>1999</v>
          </cell>
          <cell r="H103">
            <v>45</v>
          </cell>
          <cell r="I103">
            <v>1998.96</v>
          </cell>
          <cell r="J103">
            <v>1998.92</v>
          </cell>
          <cell r="K103">
            <v>1998.96</v>
          </cell>
          <cell r="L103">
            <v>333.16</v>
          </cell>
          <cell r="M103">
            <v>181.72</v>
          </cell>
          <cell r="N103">
            <v>83.29</v>
          </cell>
          <cell r="O103">
            <v>400</v>
          </cell>
          <cell r="P103">
            <v>400.02</v>
          </cell>
          <cell r="Q103">
            <v>400.07000000000016</v>
          </cell>
          <cell r="R103">
            <v>399.84000000000015</v>
          </cell>
          <cell r="S103">
            <v>2399</v>
          </cell>
          <cell r="T103">
            <v>2398.98</v>
          </cell>
          <cell r="U103">
            <v>2398.9900000000002</v>
          </cell>
          <cell r="V103">
            <v>2398.8000000000002</v>
          </cell>
          <cell r="W103">
            <v>399.83</v>
          </cell>
          <cell r="X103">
            <v>218.09</v>
          </cell>
          <cell r="Y103">
            <v>99.95</v>
          </cell>
          <cell r="Z103">
            <v>1999</v>
          </cell>
          <cell r="AA103">
            <v>1999</v>
          </cell>
          <cell r="AB103">
            <v>1999</v>
          </cell>
          <cell r="AC103">
            <v>1999</v>
          </cell>
          <cell r="AD103">
            <v>4726</v>
          </cell>
        </row>
        <row r="104">
          <cell r="F104" t="str">
            <v>Планшет Samsung X400 6/128 серый</v>
          </cell>
          <cell r="G104">
            <v>999</v>
          </cell>
          <cell r="H104">
            <v>20</v>
          </cell>
          <cell r="I104">
            <v>999</v>
          </cell>
          <cell r="J104">
            <v>998.8</v>
          </cell>
          <cell r="K104">
            <v>1098.96</v>
          </cell>
          <cell r="L104">
            <v>166.5</v>
          </cell>
          <cell r="M104">
            <v>90.8</v>
          </cell>
          <cell r="N104">
            <v>45.79</v>
          </cell>
          <cell r="O104">
            <v>150</v>
          </cell>
          <cell r="P104">
            <v>150</v>
          </cell>
          <cell r="Q104">
            <v>300.19000000000005</v>
          </cell>
          <cell r="R104">
            <v>199.91999999999985</v>
          </cell>
          <cell r="S104">
            <v>1149</v>
          </cell>
          <cell r="T104">
            <v>1149</v>
          </cell>
          <cell r="U104">
            <v>1298.99</v>
          </cell>
          <cell r="V104">
            <v>1298.8799999999999</v>
          </cell>
          <cell r="W104">
            <v>191.5</v>
          </cell>
          <cell r="X104">
            <v>118.09</v>
          </cell>
          <cell r="Y104">
            <v>54.12</v>
          </cell>
          <cell r="Z104">
            <v>999</v>
          </cell>
          <cell r="AA104">
            <v>999</v>
          </cell>
          <cell r="AB104">
            <v>999</v>
          </cell>
          <cell r="AC104">
            <v>1099</v>
          </cell>
          <cell r="AD104">
            <v>2554</v>
          </cell>
        </row>
        <row r="105">
          <cell r="F105" t="str">
            <v>Планшет Samsung X400 8/128 красн</v>
          </cell>
          <cell r="G105">
            <v>999</v>
          </cell>
          <cell r="H105">
            <v>20</v>
          </cell>
          <cell r="I105">
            <v>999</v>
          </cell>
          <cell r="J105">
            <v>998.8</v>
          </cell>
          <cell r="K105">
            <v>1098.96</v>
          </cell>
          <cell r="L105">
            <v>166.5</v>
          </cell>
          <cell r="M105">
            <v>90.8</v>
          </cell>
          <cell r="N105">
            <v>45.79</v>
          </cell>
          <cell r="O105">
            <v>150</v>
          </cell>
          <cell r="P105">
            <v>150</v>
          </cell>
          <cell r="Q105">
            <v>300.19000000000005</v>
          </cell>
          <cell r="R105">
            <v>199.91999999999985</v>
          </cell>
          <cell r="S105">
            <v>1149</v>
          </cell>
          <cell r="T105">
            <v>1149</v>
          </cell>
          <cell r="U105">
            <v>1298.99</v>
          </cell>
          <cell r="V105">
            <v>1298.8799999999999</v>
          </cell>
          <cell r="W105">
            <v>191.5</v>
          </cell>
          <cell r="X105">
            <v>118.09</v>
          </cell>
          <cell r="Y105">
            <v>54.12</v>
          </cell>
          <cell r="Z105">
            <v>999</v>
          </cell>
          <cell r="AA105">
            <v>999</v>
          </cell>
          <cell r="AB105">
            <v>999</v>
          </cell>
          <cell r="AC105">
            <v>1099</v>
          </cell>
          <cell r="AD105">
            <v>2554</v>
          </cell>
        </row>
        <row r="106">
          <cell r="F106" t="str">
            <v>Планшет Samsung X400 8/128 сереб</v>
          </cell>
          <cell r="G106">
            <v>999</v>
          </cell>
          <cell r="H106">
            <v>20</v>
          </cell>
          <cell r="I106">
            <v>999</v>
          </cell>
          <cell r="J106">
            <v>998.8</v>
          </cell>
          <cell r="K106">
            <v>1098.96</v>
          </cell>
          <cell r="L106">
            <v>166.5</v>
          </cell>
          <cell r="M106">
            <v>90.8</v>
          </cell>
          <cell r="N106">
            <v>45.79</v>
          </cell>
          <cell r="O106">
            <v>150</v>
          </cell>
          <cell r="P106">
            <v>150</v>
          </cell>
          <cell r="Q106">
            <v>300.19000000000005</v>
          </cell>
          <cell r="R106">
            <v>199.91999999999985</v>
          </cell>
          <cell r="S106">
            <v>1149</v>
          </cell>
          <cell r="T106">
            <v>1149</v>
          </cell>
          <cell r="U106">
            <v>1298.99</v>
          </cell>
          <cell r="V106">
            <v>1298.8799999999999</v>
          </cell>
          <cell r="W106">
            <v>191.5</v>
          </cell>
          <cell r="X106">
            <v>118.09</v>
          </cell>
          <cell r="Y106">
            <v>54.12</v>
          </cell>
          <cell r="Z106">
            <v>999</v>
          </cell>
          <cell r="AA106">
            <v>999</v>
          </cell>
          <cell r="AB106">
            <v>999</v>
          </cell>
          <cell r="AC106">
            <v>1099</v>
          </cell>
          <cell r="AD106">
            <v>2554</v>
          </cell>
        </row>
        <row r="107">
          <cell r="F107" t="str">
            <v>Samsung Galaxy Watch 8Cl 46 L505 чер</v>
          </cell>
          <cell r="G107">
            <v>799</v>
          </cell>
          <cell r="H107" t="str">
            <v/>
          </cell>
          <cell r="I107">
            <v>898.98</v>
          </cell>
          <cell r="J107">
            <v>1098.9000000000001</v>
          </cell>
          <cell r="K107">
            <v>1148.8799999999999</v>
          </cell>
          <cell r="L107">
            <v>149.83000000000001</v>
          </cell>
          <cell r="M107">
            <v>99.9</v>
          </cell>
          <cell r="N107">
            <v>47.87</v>
          </cell>
          <cell r="O107">
            <v>400</v>
          </cell>
          <cell r="P107">
            <v>299.94000000000005</v>
          </cell>
          <cell r="Q107">
            <v>100.09999999999991</v>
          </cell>
          <cell r="R107">
            <v>49.680000000000291</v>
          </cell>
          <cell r="S107">
            <v>1199</v>
          </cell>
          <cell r="T107">
            <v>1198.92</v>
          </cell>
          <cell r="U107">
            <v>1199</v>
          </cell>
          <cell r="V107">
            <v>1198.5600000000002</v>
          </cell>
          <cell r="W107">
            <v>199.82000000000002</v>
          </cell>
          <cell r="X107">
            <v>109</v>
          </cell>
          <cell r="Y107">
            <v>49.940000000000005</v>
          </cell>
          <cell r="Z107">
            <v>799</v>
          </cell>
          <cell r="AA107">
            <v>898.98</v>
          </cell>
          <cell r="AB107">
            <v>1098.9000000000001</v>
          </cell>
          <cell r="AC107">
            <v>1148.8799999999999</v>
          </cell>
          <cell r="AD107">
            <v>1920</v>
          </cell>
        </row>
        <row r="108">
          <cell r="F108" t="str">
            <v>Samsung Galaxy Watch 8Cl 46 L505 бел</v>
          </cell>
          <cell r="G108">
            <v>799</v>
          </cell>
          <cell r="H108" t="str">
            <v/>
          </cell>
          <cell r="I108">
            <v>898.98</v>
          </cell>
          <cell r="J108">
            <v>1098.9000000000001</v>
          </cell>
          <cell r="K108">
            <v>1148.8799999999999</v>
          </cell>
          <cell r="L108">
            <v>149.83000000000001</v>
          </cell>
          <cell r="M108">
            <v>99.9</v>
          </cell>
          <cell r="N108">
            <v>47.87</v>
          </cell>
          <cell r="O108">
            <v>400</v>
          </cell>
          <cell r="P108">
            <v>299.94000000000005</v>
          </cell>
          <cell r="Q108">
            <v>100.09999999999991</v>
          </cell>
          <cell r="R108">
            <v>49.680000000000291</v>
          </cell>
          <cell r="S108">
            <v>1199</v>
          </cell>
          <cell r="T108">
            <v>1198.92</v>
          </cell>
          <cell r="U108">
            <v>1199</v>
          </cell>
          <cell r="V108">
            <v>1198.5600000000002</v>
          </cell>
          <cell r="W108">
            <v>199.82000000000002</v>
          </cell>
          <cell r="X108">
            <v>109</v>
          </cell>
          <cell r="Y108">
            <v>49.940000000000005</v>
          </cell>
          <cell r="Z108">
            <v>799</v>
          </cell>
          <cell r="AA108">
            <v>898.98</v>
          </cell>
          <cell r="AB108">
            <v>1098.9000000000001</v>
          </cell>
          <cell r="AC108">
            <v>1148.8799999999999</v>
          </cell>
          <cell r="AD108">
            <v>1920</v>
          </cell>
        </row>
        <row r="109">
          <cell r="F109" t="str">
            <v>Samsung SM-F966 16/1TB черный</v>
          </cell>
          <cell r="G109">
            <v>4999</v>
          </cell>
          <cell r="H109" t="str">
            <v/>
          </cell>
          <cell r="I109">
            <v>4998.96</v>
          </cell>
          <cell r="J109">
            <v>4998.95</v>
          </cell>
          <cell r="K109">
            <v>5298.96</v>
          </cell>
          <cell r="L109">
            <v>833.16</v>
          </cell>
          <cell r="M109">
            <v>454.45</v>
          </cell>
          <cell r="N109">
            <v>220.79</v>
          </cell>
          <cell r="O109">
            <v>2000</v>
          </cell>
          <cell r="P109">
            <v>2000.04</v>
          </cell>
          <cell r="Q109">
            <v>1999.9099999999999</v>
          </cell>
          <cell r="R109">
            <v>1699.92</v>
          </cell>
          <cell r="S109">
            <v>6999</v>
          </cell>
          <cell r="T109">
            <v>6999</v>
          </cell>
          <cell r="U109">
            <v>6998.86</v>
          </cell>
          <cell r="V109">
            <v>6998.88</v>
          </cell>
          <cell r="W109">
            <v>1166.5</v>
          </cell>
          <cell r="X109">
            <v>636.26</v>
          </cell>
          <cell r="Y109">
            <v>291.62</v>
          </cell>
          <cell r="Z109">
            <v>4999</v>
          </cell>
          <cell r="AA109">
            <v>4999</v>
          </cell>
          <cell r="AB109">
            <v>4999</v>
          </cell>
          <cell r="AC109">
            <v>5299</v>
          </cell>
        </row>
        <row r="110">
          <cell r="F110" t="str">
            <v>Samsung SM-F966 16/1TB синий</v>
          </cell>
          <cell r="G110">
            <v>4999</v>
          </cell>
          <cell r="H110" t="str">
            <v/>
          </cell>
          <cell r="I110">
            <v>4998.96</v>
          </cell>
          <cell r="J110">
            <v>4998.95</v>
          </cell>
          <cell r="K110">
            <v>5298.96</v>
          </cell>
          <cell r="L110">
            <v>833.16</v>
          </cell>
          <cell r="M110">
            <v>454.45</v>
          </cell>
          <cell r="N110">
            <v>220.79</v>
          </cell>
          <cell r="O110">
            <v>2000</v>
          </cell>
          <cell r="P110">
            <v>2000.04</v>
          </cell>
          <cell r="Q110">
            <v>1999.9099999999999</v>
          </cell>
          <cell r="R110">
            <v>1699.92</v>
          </cell>
          <cell r="S110">
            <v>6999</v>
          </cell>
          <cell r="T110">
            <v>6999</v>
          </cell>
          <cell r="U110">
            <v>6998.86</v>
          </cell>
          <cell r="V110">
            <v>6998.88</v>
          </cell>
          <cell r="W110">
            <v>1166.5</v>
          </cell>
          <cell r="X110">
            <v>636.26</v>
          </cell>
          <cell r="Y110">
            <v>291.62</v>
          </cell>
          <cell r="Z110">
            <v>4999</v>
          </cell>
          <cell r="AA110">
            <v>4999</v>
          </cell>
          <cell r="AB110">
            <v>4999</v>
          </cell>
          <cell r="AC110">
            <v>5299</v>
          </cell>
        </row>
        <row r="111">
          <cell r="F111" t="str">
            <v>TB Blaupunkt 43QBG6000T</v>
          </cell>
          <cell r="G111">
            <v>709</v>
          </cell>
          <cell r="I111">
            <v>738.96</v>
          </cell>
          <cell r="J111">
            <v>768.90000000000009</v>
          </cell>
          <cell r="L111">
            <v>123.16</v>
          </cell>
          <cell r="M111">
            <v>69.900000000000006</v>
          </cell>
          <cell r="O111">
            <v>159</v>
          </cell>
          <cell r="P111">
            <v>129</v>
          </cell>
          <cell r="Q111">
            <v>99</v>
          </cell>
          <cell r="S111">
            <v>868</v>
          </cell>
          <cell r="T111">
            <v>867.96</v>
          </cell>
          <cell r="U111">
            <v>867.90000000000009</v>
          </cell>
          <cell r="W111">
            <v>144.66</v>
          </cell>
          <cell r="X111">
            <v>78.900000000000006</v>
          </cell>
          <cell r="Z111">
            <v>709</v>
          </cell>
          <cell r="AA111">
            <v>738.96</v>
          </cell>
          <cell r="AB111">
            <v>768.90000000000009</v>
          </cell>
          <cell r="AD111">
            <v>869</v>
          </cell>
        </row>
        <row r="112">
          <cell r="F112" t="str">
            <v>TB Blaupunkt 50UBG5500T</v>
          </cell>
          <cell r="G112">
            <v>829</v>
          </cell>
          <cell r="I112">
            <v>858.96</v>
          </cell>
          <cell r="J112">
            <v>898.92</v>
          </cell>
          <cell r="K112">
            <v>998.87999999999988</v>
          </cell>
          <cell r="L112">
            <v>143.16</v>
          </cell>
          <cell r="M112">
            <v>81.72</v>
          </cell>
          <cell r="N112">
            <v>41.62</v>
          </cell>
          <cell r="O112">
            <v>170</v>
          </cell>
          <cell r="P112">
            <v>140.03999999999996</v>
          </cell>
          <cell r="Q112">
            <v>99.88</v>
          </cell>
          <cell r="R112">
            <v>100.08000000000015</v>
          </cell>
          <cell r="S112">
            <v>999</v>
          </cell>
          <cell r="T112">
            <v>999</v>
          </cell>
          <cell r="U112">
            <v>998.8</v>
          </cell>
          <cell r="V112">
            <v>1098.96</v>
          </cell>
          <cell r="W112">
            <v>166.5</v>
          </cell>
          <cell r="X112">
            <v>90.8</v>
          </cell>
          <cell r="Y112">
            <v>45.79</v>
          </cell>
          <cell r="Z112">
            <v>829</v>
          </cell>
          <cell r="AA112">
            <v>858.96</v>
          </cell>
          <cell r="AB112">
            <v>898.92</v>
          </cell>
          <cell r="AC112">
            <v>998.87999999999988</v>
          </cell>
          <cell r="AD112">
            <v>1229</v>
          </cell>
        </row>
        <row r="113">
          <cell r="F113" t="str">
            <v>Xiaomi 14T 12/256 титан черн</v>
          </cell>
          <cell r="G113">
            <v>1499</v>
          </cell>
          <cell r="I113">
            <v>1498.98</v>
          </cell>
          <cell r="J113">
            <v>1598.96</v>
          </cell>
          <cell r="K113">
            <v>1698.96</v>
          </cell>
          <cell r="L113">
            <v>249.83</v>
          </cell>
          <cell r="M113">
            <v>145.36000000000001</v>
          </cell>
          <cell r="N113">
            <v>70.790000000000006</v>
          </cell>
          <cell r="O113">
            <v>300</v>
          </cell>
          <cell r="P113">
            <v>300</v>
          </cell>
          <cell r="Q113">
            <v>199.97999999999979</v>
          </cell>
          <cell r="R113">
            <v>180</v>
          </cell>
          <cell r="S113">
            <v>1799</v>
          </cell>
          <cell r="T113">
            <v>1798.98</v>
          </cell>
          <cell r="U113">
            <v>1798.9399999999998</v>
          </cell>
          <cell r="V113">
            <v>1878.96</v>
          </cell>
          <cell r="W113">
            <v>299.83</v>
          </cell>
          <cell r="X113">
            <v>163.54</v>
          </cell>
          <cell r="Y113">
            <v>78.290000000000006</v>
          </cell>
          <cell r="Z113">
            <v>1499</v>
          </cell>
          <cell r="AA113">
            <v>1499</v>
          </cell>
          <cell r="AB113">
            <v>1599</v>
          </cell>
          <cell r="AC113">
            <v>1699</v>
          </cell>
        </row>
        <row r="114">
          <cell r="F114" t="str">
            <v>Xiaomi 14T 12/256 титан сер</v>
          </cell>
          <cell r="G114">
            <v>1499</v>
          </cell>
          <cell r="I114">
            <v>1498.98</v>
          </cell>
          <cell r="J114">
            <v>1598.96</v>
          </cell>
          <cell r="K114">
            <v>1698.96</v>
          </cell>
          <cell r="L114">
            <v>249.83</v>
          </cell>
          <cell r="M114">
            <v>145.36000000000001</v>
          </cell>
          <cell r="N114">
            <v>70.790000000000006</v>
          </cell>
          <cell r="O114">
            <v>300</v>
          </cell>
          <cell r="P114">
            <v>300</v>
          </cell>
          <cell r="Q114">
            <v>199.97999999999979</v>
          </cell>
          <cell r="R114">
            <v>180</v>
          </cell>
          <cell r="S114">
            <v>1799</v>
          </cell>
          <cell r="T114">
            <v>1798.98</v>
          </cell>
          <cell r="U114">
            <v>1798.9399999999998</v>
          </cell>
          <cell r="V114">
            <v>1878.96</v>
          </cell>
          <cell r="W114">
            <v>299.83</v>
          </cell>
          <cell r="X114">
            <v>163.54</v>
          </cell>
          <cell r="Y114">
            <v>78.290000000000006</v>
          </cell>
          <cell r="Z114">
            <v>1499</v>
          </cell>
          <cell r="AA114">
            <v>1499</v>
          </cell>
          <cell r="AB114">
            <v>1599</v>
          </cell>
          <cell r="AC114">
            <v>1699</v>
          </cell>
        </row>
        <row r="115">
          <cell r="F115" t="str">
            <v>Xiaomi 14T 12/256 лимон зел</v>
          </cell>
          <cell r="G115">
            <v>1499</v>
          </cell>
          <cell r="I115">
            <v>1498.98</v>
          </cell>
          <cell r="J115">
            <v>1598.96</v>
          </cell>
          <cell r="K115">
            <v>1698.96</v>
          </cell>
          <cell r="L115">
            <v>249.83</v>
          </cell>
          <cell r="M115">
            <v>145.36000000000001</v>
          </cell>
          <cell r="N115">
            <v>70.790000000000006</v>
          </cell>
          <cell r="O115">
            <v>300</v>
          </cell>
          <cell r="P115">
            <v>300</v>
          </cell>
          <cell r="Q115">
            <v>199.97999999999979</v>
          </cell>
          <cell r="R115">
            <v>180</v>
          </cell>
          <cell r="S115">
            <v>1799</v>
          </cell>
          <cell r="T115">
            <v>1798.98</v>
          </cell>
          <cell r="U115">
            <v>1798.9399999999998</v>
          </cell>
          <cell r="V115">
            <v>1878.96</v>
          </cell>
          <cell r="W115">
            <v>299.83</v>
          </cell>
          <cell r="X115">
            <v>163.54</v>
          </cell>
          <cell r="Y115">
            <v>78.290000000000006</v>
          </cell>
          <cell r="Z115">
            <v>1499</v>
          </cell>
          <cell r="AA115">
            <v>1499</v>
          </cell>
          <cell r="AB115">
            <v>1599</v>
          </cell>
          <cell r="AC115">
            <v>1699</v>
          </cell>
        </row>
        <row r="116">
          <cell r="F116" t="str">
            <v>Xiaomi 14T Pro 12/512 титан черн</v>
          </cell>
          <cell r="G116">
            <v>2099</v>
          </cell>
          <cell r="I116">
            <v>2098.92</v>
          </cell>
          <cell r="J116">
            <v>2299</v>
          </cell>
          <cell r="K116">
            <v>2498.88</v>
          </cell>
          <cell r="L116">
            <v>349.82</v>
          </cell>
          <cell r="M116">
            <v>209</v>
          </cell>
          <cell r="N116">
            <v>104.12</v>
          </cell>
          <cell r="O116">
            <v>400</v>
          </cell>
          <cell r="P116">
            <v>400.07999999999993</v>
          </cell>
          <cell r="Q116">
            <v>199.98000000000002</v>
          </cell>
          <cell r="R116">
            <v>159.84000000000015</v>
          </cell>
          <cell r="S116">
            <v>2499</v>
          </cell>
          <cell r="T116">
            <v>2499</v>
          </cell>
          <cell r="U116">
            <v>2498.98</v>
          </cell>
          <cell r="V116">
            <v>2658.7200000000003</v>
          </cell>
          <cell r="W116">
            <v>416.5</v>
          </cell>
          <cell r="X116">
            <v>227.18</v>
          </cell>
          <cell r="Y116">
            <v>110.78</v>
          </cell>
          <cell r="Z116">
            <v>2099</v>
          </cell>
          <cell r="AA116">
            <v>2099</v>
          </cell>
          <cell r="AB116">
            <v>2299</v>
          </cell>
          <cell r="AC116">
            <v>2499</v>
          </cell>
        </row>
        <row r="117">
          <cell r="F117" t="str">
            <v>Xiaomi 14T Pro 12/512 титан серый</v>
          </cell>
          <cell r="G117">
            <v>2099</v>
          </cell>
          <cell r="I117">
            <v>2098.92</v>
          </cell>
          <cell r="J117">
            <v>2299</v>
          </cell>
          <cell r="K117">
            <v>2498.88</v>
          </cell>
          <cell r="L117">
            <v>349.82</v>
          </cell>
          <cell r="M117">
            <v>209</v>
          </cell>
          <cell r="N117">
            <v>104.12</v>
          </cell>
          <cell r="O117">
            <v>400</v>
          </cell>
          <cell r="P117">
            <v>400.07999999999993</v>
          </cell>
          <cell r="Q117">
            <v>199.98000000000002</v>
          </cell>
          <cell r="R117">
            <v>159.84000000000015</v>
          </cell>
          <cell r="S117">
            <v>2499</v>
          </cell>
          <cell r="T117">
            <v>2499</v>
          </cell>
          <cell r="U117">
            <v>2498.98</v>
          </cell>
          <cell r="V117">
            <v>2658.7200000000003</v>
          </cell>
          <cell r="W117">
            <v>416.5</v>
          </cell>
          <cell r="X117">
            <v>227.18</v>
          </cell>
          <cell r="Y117">
            <v>110.78</v>
          </cell>
          <cell r="Z117">
            <v>2099</v>
          </cell>
          <cell r="AA117">
            <v>2099</v>
          </cell>
          <cell r="AB117">
            <v>2299</v>
          </cell>
          <cell r="AC117">
            <v>2499</v>
          </cell>
        </row>
        <row r="118">
          <cell r="F118" t="str">
            <v>Xiaomi Mix Flip 12/512 фиол</v>
          </cell>
          <cell r="G118">
            <v>2199</v>
          </cell>
          <cell r="I118">
            <v>2298.96</v>
          </cell>
          <cell r="J118">
            <v>2398.9900000000002</v>
          </cell>
          <cell r="K118">
            <v>2598.96</v>
          </cell>
          <cell r="L118">
            <v>383.16</v>
          </cell>
          <cell r="M118">
            <v>218.09</v>
          </cell>
          <cell r="N118">
            <v>108.29</v>
          </cell>
          <cell r="O118">
            <v>400</v>
          </cell>
          <cell r="P118">
            <v>300</v>
          </cell>
          <cell r="Q118">
            <v>199.98000000000002</v>
          </cell>
          <cell r="R118">
            <v>0</v>
          </cell>
          <cell r="S118">
            <v>2599</v>
          </cell>
          <cell r="T118">
            <v>2598.96</v>
          </cell>
          <cell r="U118">
            <v>2598.9700000000003</v>
          </cell>
          <cell r="V118">
            <v>2598.96</v>
          </cell>
          <cell r="W118">
            <v>433.16</v>
          </cell>
          <cell r="X118">
            <v>236.27</v>
          </cell>
          <cell r="Y118">
            <v>108.29</v>
          </cell>
          <cell r="Z118">
            <v>2199</v>
          </cell>
          <cell r="AA118">
            <v>2299</v>
          </cell>
          <cell r="AB118">
            <v>2399</v>
          </cell>
          <cell r="AC118">
            <v>2599</v>
          </cell>
        </row>
        <row r="119">
          <cell r="F119" t="str">
            <v>Xiaomi Mix Flip 12/512 черн</v>
          </cell>
          <cell r="G119">
            <v>2199</v>
          </cell>
          <cell r="I119">
            <v>2298.96</v>
          </cell>
          <cell r="J119">
            <v>2398.9900000000002</v>
          </cell>
          <cell r="K119">
            <v>2598.96</v>
          </cell>
          <cell r="L119">
            <v>383.16</v>
          </cell>
          <cell r="M119">
            <v>218.09</v>
          </cell>
          <cell r="N119">
            <v>108.29</v>
          </cell>
          <cell r="O119">
            <v>400</v>
          </cell>
          <cell r="P119">
            <v>300</v>
          </cell>
          <cell r="Q119">
            <v>199.98000000000002</v>
          </cell>
          <cell r="R119">
            <v>0</v>
          </cell>
          <cell r="S119">
            <v>2599</v>
          </cell>
          <cell r="T119">
            <v>2598.96</v>
          </cell>
          <cell r="U119">
            <v>2598.9700000000003</v>
          </cell>
          <cell r="V119">
            <v>2598.96</v>
          </cell>
          <cell r="W119">
            <v>433.16</v>
          </cell>
          <cell r="X119">
            <v>236.27</v>
          </cell>
          <cell r="Y119">
            <v>108.29</v>
          </cell>
          <cell r="Z119">
            <v>2199</v>
          </cell>
          <cell r="AA119">
            <v>2299</v>
          </cell>
          <cell r="AB119">
            <v>2399</v>
          </cell>
          <cell r="AC119">
            <v>2599</v>
          </cell>
        </row>
        <row r="120">
          <cell r="F120" t="str">
            <v>Redmi 13 6/128 черный</v>
          </cell>
          <cell r="G120">
            <v>299</v>
          </cell>
          <cell r="H120" t="str">
            <v/>
          </cell>
          <cell r="I120">
            <v>298.92</v>
          </cell>
          <cell r="J120">
            <v>368.94</v>
          </cell>
          <cell r="K120">
            <v>418.79999999999995</v>
          </cell>
          <cell r="L120">
            <v>49.82</v>
          </cell>
          <cell r="M120">
            <v>33.54</v>
          </cell>
          <cell r="N120">
            <v>17.45</v>
          </cell>
          <cell r="O120">
            <v>100</v>
          </cell>
          <cell r="P120">
            <v>100.07999999999998</v>
          </cell>
          <cell r="Q120">
            <v>50.050000000000011</v>
          </cell>
          <cell r="R120">
            <v>40.080000000000041</v>
          </cell>
          <cell r="S120">
            <v>399</v>
          </cell>
          <cell r="T120">
            <v>399</v>
          </cell>
          <cell r="U120">
            <v>418.99</v>
          </cell>
          <cell r="V120">
            <v>458.88</v>
          </cell>
          <cell r="W120">
            <v>66.5</v>
          </cell>
          <cell r="X120">
            <v>38.090000000000003</v>
          </cell>
          <cell r="Y120">
            <v>19.12</v>
          </cell>
          <cell r="Z120">
            <v>299</v>
          </cell>
          <cell r="AA120">
            <v>299</v>
          </cell>
          <cell r="AB120">
            <v>369</v>
          </cell>
          <cell r="AC120">
            <v>419</v>
          </cell>
        </row>
        <row r="121">
          <cell r="F121" t="str">
            <v>Redmi 13 6/128 золот</v>
          </cell>
          <cell r="G121">
            <v>299</v>
          </cell>
          <cell r="H121" t="str">
            <v/>
          </cell>
          <cell r="I121">
            <v>298.92</v>
          </cell>
          <cell r="J121">
            <v>368.94</v>
          </cell>
          <cell r="K121">
            <v>418.79999999999995</v>
          </cell>
          <cell r="L121">
            <v>49.82</v>
          </cell>
          <cell r="M121">
            <v>33.54</v>
          </cell>
          <cell r="N121">
            <v>17.45</v>
          </cell>
          <cell r="O121">
            <v>100</v>
          </cell>
          <cell r="P121">
            <v>100.07999999999998</v>
          </cell>
          <cell r="Q121">
            <v>50.050000000000011</v>
          </cell>
          <cell r="R121">
            <v>40.080000000000041</v>
          </cell>
          <cell r="S121">
            <v>399</v>
          </cell>
          <cell r="T121">
            <v>399</v>
          </cell>
          <cell r="U121">
            <v>418.99</v>
          </cell>
          <cell r="V121">
            <v>458.88</v>
          </cell>
          <cell r="W121">
            <v>66.5</v>
          </cell>
          <cell r="X121">
            <v>38.090000000000003</v>
          </cell>
          <cell r="Y121">
            <v>19.12</v>
          </cell>
          <cell r="Z121">
            <v>299</v>
          </cell>
          <cell r="AA121">
            <v>299</v>
          </cell>
          <cell r="AB121">
            <v>369</v>
          </cell>
          <cell r="AC121">
            <v>419</v>
          </cell>
        </row>
        <row r="122">
          <cell r="F122" t="str">
            <v>Redmi 13 6/128 синий</v>
          </cell>
          <cell r="G122">
            <v>299</v>
          </cell>
          <cell r="I122">
            <v>298.92</v>
          </cell>
          <cell r="J122">
            <v>368.94</v>
          </cell>
          <cell r="K122">
            <v>418.79999999999995</v>
          </cell>
          <cell r="L122">
            <v>49.82</v>
          </cell>
          <cell r="M122">
            <v>33.54</v>
          </cell>
          <cell r="N122">
            <v>17.45</v>
          </cell>
          <cell r="O122">
            <v>100</v>
          </cell>
          <cell r="P122">
            <v>100.07999999999998</v>
          </cell>
          <cell r="Q122">
            <v>50.050000000000011</v>
          </cell>
          <cell r="R122">
            <v>40.080000000000041</v>
          </cell>
          <cell r="S122">
            <v>399</v>
          </cell>
          <cell r="T122">
            <v>399</v>
          </cell>
          <cell r="U122">
            <v>418.99</v>
          </cell>
          <cell r="V122">
            <v>458.88</v>
          </cell>
          <cell r="W122">
            <v>66.5</v>
          </cell>
          <cell r="X122">
            <v>38.090000000000003</v>
          </cell>
          <cell r="Y122">
            <v>19.12</v>
          </cell>
          <cell r="Z122">
            <v>299</v>
          </cell>
          <cell r="AA122">
            <v>299</v>
          </cell>
          <cell r="AB122">
            <v>369</v>
          </cell>
          <cell r="AC122">
            <v>419</v>
          </cell>
        </row>
        <row r="123">
          <cell r="F123" t="str">
            <v>Redmi 13 8/256 розов</v>
          </cell>
          <cell r="G123">
            <v>299</v>
          </cell>
          <cell r="I123">
            <v>298.92</v>
          </cell>
          <cell r="J123">
            <v>368.94</v>
          </cell>
          <cell r="K123">
            <v>448.79999999999995</v>
          </cell>
          <cell r="L123">
            <v>49.82</v>
          </cell>
          <cell r="M123">
            <v>33.54</v>
          </cell>
          <cell r="N123">
            <v>18.7</v>
          </cell>
          <cell r="O123">
            <v>100</v>
          </cell>
          <cell r="P123">
            <v>100.07999999999998</v>
          </cell>
          <cell r="Q123">
            <v>29.920000000000073</v>
          </cell>
          <cell r="R123">
            <v>39.840000000000032</v>
          </cell>
          <cell r="S123">
            <v>399</v>
          </cell>
          <cell r="T123">
            <v>399</v>
          </cell>
          <cell r="U123">
            <v>398.86000000000007</v>
          </cell>
          <cell r="V123">
            <v>488.64</v>
          </cell>
          <cell r="W123">
            <v>66.5</v>
          </cell>
          <cell r="X123">
            <v>36.260000000000005</v>
          </cell>
          <cell r="Y123">
            <v>20.36</v>
          </cell>
          <cell r="Z123">
            <v>299</v>
          </cell>
          <cell r="AA123">
            <v>299</v>
          </cell>
          <cell r="AB123">
            <v>369</v>
          </cell>
          <cell r="AC123">
            <v>449</v>
          </cell>
        </row>
        <row r="124">
          <cell r="F124" t="str">
            <v>Redmi 13 8/256 черный</v>
          </cell>
          <cell r="G124">
            <v>299</v>
          </cell>
          <cell r="I124">
            <v>298.92</v>
          </cell>
          <cell r="J124">
            <v>368.94</v>
          </cell>
          <cell r="K124">
            <v>448.79999999999995</v>
          </cell>
          <cell r="L124">
            <v>49.82</v>
          </cell>
          <cell r="M124">
            <v>33.54</v>
          </cell>
          <cell r="N124">
            <v>18.7</v>
          </cell>
          <cell r="O124">
            <v>100</v>
          </cell>
          <cell r="P124">
            <v>100.07999999999998</v>
          </cell>
          <cell r="Q124">
            <v>29.920000000000073</v>
          </cell>
          <cell r="R124">
            <v>39.840000000000032</v>
          </cell>
          <cell r="S124">
            <v>399</v>
          </cell>
          <cell r="T124">
            <v>399</v>
          </cell>
          <cell r="U124">
            <v>398.86000000000007</v>
          </cell>
          <cell r="V124">
            <v>488.64</v>
          </cell>
          <cell r="W124">
            <v>66.5</v>
          </cell>
          <cell r="X124">
            <v>36.260000000000005</v>
          </cell>
          <cell r="Y124">
            <v>20.36</v>
          </cell>
          <cell r="Z124">
            <v>299</v>
          </cell>
          <cell r="AA124">
            <v>299</v>
          </cell>
          <cell r="AB124">
            <v>369</v>
          </cell>
          <cell r="AC124">
            <v>449</v>
          </cell>
        </row>
        <row r="125">
          <cell r="F125" t="str">
            <v>Redmi 13 8/256 синий</v>
          </cell>
          <cell r="G125">
            <v>299</v>
          </cell>
          <cell r="I125">
            <v>298.92</v>
          </cell>
          <cell r="J125">
            <v>368.94</v>
          </cell>
          <cell r="K125">
            <v>448.79999999999995</v>
          </cell>
          <cell r="L125">
            <v>49.82</v>
          </cell>
          <cell r="M125">
            <v>33.54</v>
          </cell>
          <cell r="N125">
            <v>18.7</v>
          </cell>
          <cell r="O125">
            <v>100</v>
          </cell>
          <cell r="P125">
            <v>100.07999999999998</v>
          </cell>
          <cell r="Q125">
            <v>29.920000000000073</v>
          </cell>
          <cell r="R125">
            <v>39.840000000000032</v>
          </cell>
          <cell r="S125">
            <v>399</v>
          </cell>
          <cell r="T125">
            <v>399</v>
          </cell>
          <cell r="U125">
            <v>398.86000000000007</v>
          </cell>
          <cell r="V125">
            <v>488.64</v>
          </cell>
          <cell r="W125">
            <v>66.5</v>
          </cell>
          <cell r="X125">
            <v>36.260000000000005</v>
          </cell>
          <cell r="Y125">
            <v>20.36</v>
          </cell>
          <cell r="Z125">
            <v>299</v>
          </cell>
          <cell r="AA125">
            <v>299</v>
          </cell>
          <cell r="AB125">
            <v>369</v>
          </cell>
          <cell r="AC125">
            <v>449</v>
          </cell>
        </row>
        <row r="126">
          <cell r="F126" t="str">
            <v>Redmi 13 8/256 золот</v>
          </cell>
          <cell r="G126">
            <v>299</v>
          </cell>
          <cell r="I126">
            <v>298.92</v>
          </cell>
          <cell r="J126">
            <v>368.94</v>
          </cell>
          <cell r="K126">
            <v>448.79999999999995</v>
          </cell>
          <cell r="L126">
            <v>49.82</v>
          </cell>
          <cell r="M126">
            <v>33.54</v>
          </cell>
          <cell r="N126">
            <v>18.7</v>
          </cell>
          <cell r="O126">
            <v>100</v>
          </cell>
          <cell r="P126">
            <v>100.07999999999998</v>
          </cell>
          <cell r="Q126">
            <v>29.920000000000073</v>
          </cell>
          <cell r="R126">
            <v>39.840000000000032</v>
          </cell>
          <cell r="S126">
            <v>399</v>
          </cell>
          <cell r="T126">
            <v>399</v>
          </cell>
          <cell r="U126">
            <v>398.86000000000007</v>
          </cell>
          <cell r="V126">
            <v>488.64</v>
          </cell>
          <cell r="W126">
            <v>66.5</v>
          </cell>
          <cell r="X126">
            <v>36.260000000000005</v>
          </cell>
          <cell r="Y126">
            <v>20.36</v>
          </cell>
          <cell r="Z126">
            <v>299</v>
          </cell>
          <cell r="AA126">
            <v>299</v>
          </cell>
          <cell r="AB126">
            <v>369</v>
          </cell>
          <cell r="AC126">
            <v>449</v>
          </cell>
        </row>
        <row r="127">
          <cell r="F127" t="str">
            <v>Redmi 14C 4/128 фиол</v>
          </cell>
          <cell r="G127">
            <v>239</v>
          </cell>
          <cell r="I127">
            <v>238.98</v>
          </cell>
          <cell r="J127">
            <v>298.98</v>
          </cell>
          <cell r="K127">
            <v>298.56</v>
          </cell>
          <cell r="L127">
            <v>39.83</v>
          </cell>
          <cell r="M127">
            <v>27.18</v>
          </cell>
          <cell r="N127">
            <v>12.44</v>
          </cell>
          <cell r="O127">
            <v>60</v>
          </cell>
          <cell r="P127">
            <v>59.940000000000026</v>
          </cell>
          <cell r="Q127">
            <v>29.919999999999959</v>
          </cell>
          <cell r="R127">
            <v>60.239999999999952</v>
          </cell>
          <cell r="S127">
            <v>299</v>
          </cell>
          <cell r="T127">
            <v>298.92</v>
          </cell>
          <cell r="U127">
            <v>328.9</v>
          </cell>
          <cell r="V127">
            <v>358.79999999999995</v>
          </cell>
          <cell r="W127">
            <v>49.82</v>
          </cell>
          <cell r="X127">
            <v>29.9</v>
          </cell>
          <cell r="Y127">
            <v>14.95</v>
          </cell>
          <cell r="Z127">
            <v>239</v>
          </cell>
          <cell r="AA127">
            <v>239</v>
          </cell>
          <cell r="AB127">
            <v>299</v>
          </cell>
          <cell r="AC127">
            <v>299</v>
          </cell>
        </row>
        <row r="128">
          <cell r="F128" t="str">
            <v>Redmi 14C 4/128 черн</v>
          </cell>
          <cell r="G128">
            <v>239</v>
          </cell>
          <cell r="I128">
            <v>238.98</v>
          </cell>
          <cell r="J128">
            <v>298.98</v>
          </cell>
          <cell r="K128">
            <v>298.56</v>
          </cell>
          <cell r="L128">
            <v>39.83</v>
          </cell>
          <cell r="M128">
            <v>27.18</v>
          </cell>
          <cell r="N128">
            <v>12.44</v>
          </cell>
          <cell r="O128">
            <v>60</v>
          </cell>
          <cell r="P128">
            <v>59.940000000000026</v>
          </cell>
          <cell r="Q128">
            <v>29.919999999999959</v>
          </cell>
          <cell r="R128">
            <v>60.239999999999952</v>
          </cell>
          <cell r="S128">
            <v>299</v>
          </cell>
          <cell r="T128">
            <v>298.92</v>
          </cell>
          <cell r="U128">
            <v>328.9</v>
          </cell>
          <cell r="V128">
            <v>358.79999999999995</v>
          </cell>
          <cell r="W128">
            <v>49.82</v>
          </cell>
          <cell r="X128">
            <v>29.9</v>
          </cell>
          <cell r="Y128">
            <v>14.95</v>
          </cell>
          <cell r="Z128">
            <v>239</v>
          </cell>
          <cell r="AA128">
            <v>239</v>
          </cell>
          <cell r="AB128">
            <v>299</v>
          </cell>
          <cell r="AC128">
            <v>299</v>
          </cell>
        </row>
        <row r="129">
          <cell r="F129" t="str">
            <v>Redmi 14C 4/128 зелен</v>
          </cell>
          <cell r="G129">
            <v>239</v>
          </cell>
          <cell r="I129">
            <v>238.98</v>
          </cell>
          <cell r="J129">
            <v>298.98</v>
          </cell>
          <cell r="K129">
            <v>298.56</v>
          </cell>
          <cell r="L129">
            <v>39.83</v>
          </cell>
          <cell r="M129">
            <v>27.18</v>
          </cell>
          <cell r="N129">
            <v>12.44</v>
          </cell>
          <cell r="O129">
            <v>60</v>
          </cell>
          <cell r="P129">
            <v>59.940000000000026</v>
          </cell>
          <cell r="Q129">
            <v>29.919999999999959</v>
          </cell>
          <cell r="R129">
            <v>60.239999999999952</v>
          </cell>
          <cell r="S129">
            <v>299</v>
          </cell>
          <cell r="T129">
            <v>298.92</v>
          </cell>
          <cell r="U129">
            <v>328.9</v>
          </cell>
          <cell r="V129">
            <v>358.79999999999995</v>
          </cell>
          <cell r="W129">
            <v>49.82</v>
          </cell>
          <cell r="X129">
            <v>29.9</v>
          </cell>
          <cell r="Y129">
            <v>14.95</v>
          </cell>
          <cell r="Z129">
            <v>239</v>
          </cell>
          <cell r="AA129">
            <v>239</v>
          </cell>
          <cell r="AB129">
            <v>299</v>
          </cell>
          <cell r="AC129">
            <v>299</v>
          </cell>
        </row>
        <row r="130">
          <cell r="F130" t="str">
            <v>Redmi 14C 4/128 синий</v>
          </cell>
          <cell r="G130">
            <v>239</v>
          </cell>
          <cell r="I130">
            <v>238.98</v>
          </cell>
          <cell r="J130">
            <v>298.98</v>
          </cell>
          <cell r="K130">
            <v>298.56</v>
          </cell>
          <cell r="L130">
            <v>39.83</v>
          </cell>
          <cell r="M130">
            <v>27.18</v>
          </cell>
          <cell r="N130">
            <v>12.44</v>
          </cell>
          <cell r="O130">
            <v>60</v>
          </cell>
          <cell r="P130">
            <v>59.940000000000026</v>
          </cell>
          <cell r="Q130">
            <v>29.919999999999959</v>
          </cell>
          <cell r="R130">
            <v>60.239999999999952</v>
          </cell>
          <cell r="S130">
            <v>299</v>
          </cell>
          <cell r="T130">
            <v>298.92</v>
          </cell>
          <cell r="U130">
            <v>328.9</v>
          </cell>
          <cell r="V130">
            <v>358.79999999999995</v>
          </cell>
          <cell r="W130">
            <v>49.82</v>
          </cell>
          <cell r="X130">
            <v>29.9</v>
          </cell>
          <cell r="Y130">
            <v>14.95</v>
          </cell>
          <cell r="Z130">
            <v>239</v>
          </cell>
          <cell r="AA130">
            <v>239</v>
          </cell>
          <cell r="AB130">
            <v>299</v>
          </cell>
          <cell r="AC130">
            <v>299</v>
          </cell>
        </row>
        <row r="131">
          <cell r="F131" t="str">
            <v>Redmi 14C 8/256 зелен</v>
          </cell>
          <cell r="G131">
            <v>299</v>
          </cell>
          <cell r="H131" t="str">
            <v/>
          </cell>
          <cell r="I131">
            <v>298.92</v>
          </cell>
          <cell r="J131">
            <v>398.86000000000007</v>
          </cell>
          <cell r="K131">
            <v>448.79999999999995</v>
          </cell>
          <cell r="L131">
            <v>49.82</v>
          </cell>
          <cell r="M131">
            <v>36.260000000000005</v>
          </cell>
          <cell r="N131">
            <v>18.7</v>
          </cell>
          <cell r="O131">
            <v>100</v>
          </cell>
          <cell r="P131">
            <v>100.07999999999998</v>
          </cell>
          <cell r="Q131">
            <v>30.13999999999993</v>
          </cell>
          <cell r="R131">
            <v>20.160000000000025</v>
          </cell>
          <cell r="S131">
            <v>399</v>
          </cell>
          <cell r="T131">
            <v>399</v>
          </cell>
          <cell r="U131">
            <v>429</v>
          </cell>
          <cell r="V131">
            <v>468.96</v>
          </cell>
          <cell r="W131">
            <v>66.5</v>
          </cell>
          <cell r="X131">
            <v>39</v>
          </cell>
          <cell r="Y131">
            <v>19.54</v>
          </cell>
          <cell r="Z131">
            <v>299</v>
          </cell>
          <cell r="AA131">
            <v>299</v>
          </cell>
          <cell r="AB131">
            <v>399</v>
          </cell>
          <cell r="AC131">
            <v>449</v>
          </cell>
        </row>
        <row r="132">
          <cell r="F132" t="str">
            <v>Redmi 14C 8/256 фиол</v>
          </cell>
          <cell r="G132">
            <v>299</v>
          </cell>
          <cell r="H132" t="str">
            <v/>
          </cell>
          <cell r="I132">
            <v>298.92</v>
          </cell>
          <cell r="J132">
            <v>398.86000000000007</v>
          </cell>
          <cell r="K132">
            <v>448.79999999999995</v>
          </cell>
          <cell r="L132">
            <v>49.82</v>
          </cell>
          <cell r="M132">
            <v>36.260000000000005</v>
          </cell>
          <cell r="N132">
            <v>18.7</v>
          </cell>
          <cell r="O132">
            <v>100</v>
          </cell>
          <cell r="P132">
            <v>100.07999999999998</v>
          </cell>
          <cell r="Q132">
            <v>30.13999999999993</v>
          </cell>
          <cell r="R132">
            <v>20.160000000000025</v>
          </cell>
          <cell r="S132">
            <v>399</v>
          </cell>
          <cell r="T132">
            <v>399</v>
          </cell>
          <cell r="U132">
            <v>429</v>
          </cell>
          <cell r="V132">
            <v>468.96</v>
          </cell>
          <cell r="W132">
            <v>66.5</v>
          </cell>
          <cell r="X132">
            <v>39</v>
          </cell>
          <cell r="Y132">
            <v>19.54</v>
          </cell>
          <cell r="Z132">
            <v>299</v>
          </cell>
          <cell r="AA132">
            <v>299</v>
          </cell>
          <cell r="AB132">
            <v>399</v>
          </cell>
          <cell r="AC132">
            <v>449</v>
          </cell>
        </row>
        <row r="133">
          <cell r="F133" t="str">
            <v>Redmi 14C 8/256 синий</v>
          </cell>
          <cell r="G133">
            <v>299</v>
          </cell>
          <cell r="H133" t="str">
            <v/>
          </cell>
          <cell r="I133">
            <v>298.92</v>
          </cell>
          <cell r="J133">
            <v>398.86000000000007</v>
          </cell>
          <cell r="K133">
            <v>448.79999999999995</v>
          </cell>
          <cell r="L133">
            <v>49.82</v>
          </cell>
          <cell r="M133">
            <v>36.260000000000005</v>
          </cell>
          <cell r="N133">
            <v>18.7</v>
          </cell>
          <cell r="O133">
            <v>100</v>
          </cell>
          <cell r="P133">
            <v>100.07999999999998</v>
          </cell>
          <cell r="Q133">
            <v>30.13999999999993</v>
          </cell>
          <cell r="R133">
            <v>20.160000000000025</v>
          </cell>
          <cell r="S133">
            <v>399</v>
          </cell>
          <cell r="T133">
            <v>399</v>
          </cell>
          <cell r="U133">
            <v>429</v>
          </cell>
          <cell r="V133">
            <v>468.96</v>
          </cell>
          <cell r="W133">
            <v>66.5</v>
          </cell>
          <cell r="X133">
            <v>39</v>
          </cell>
          <cell r="Y133">
            <v>19.54</v>
          </cell>
          <cell r="Z133">
            <v>299</v>
          </cell>
          <cell r="AA133">
            <v>299</v>
          </cell>
          <cell r="AB133">
            <v>399</v>
          </cell>
          <cell r="AC133">
            <v>449</v>
          </cell>
        </row>
        <row r="134">
          <cell r="F134" t="str">
            <v>Redmi 14C 8/256 черн</v>
          </cell>
          <cell r="G134">
            <v>299</v>
          </cell>
          <cell r="H134" t="str">
            <v/>
          </cell>
          <cell r="I134">
            <v>298.92</v>
          </cell>
          <cell r="J134">
            <v>398.86000000000007</v>
          </cell>
          <cell r="K134">
            <v>448.79999999999995</v>
          </cell>
          <cell r="L134">
            <v>49.82</v>
          </cell>
          <cell r="M134">
            <v>36.260000000000005</v>
          </cell>
          <cell r="N134">
            <v>18.7</v>
          </cell>
          <cell r="O134">
            <v>100</v>
          </cell>
          <cell r="P134">
            <v>100.07999999999998</v>
          </cell>
          <cell r="Q134">
            <v>30.13999999999993</v>
          </cell>
          <cell r="R134">
            <v>20.160000000000025</v>
          </cell>
          <cell r="S134">
            <v>399</v>
          </cell>
          <cell r="T134">
            <v>399</v>
          </cell>
          <cell r="U134">
            <v>429</v>
          </cell>
          <cell r="V134">
            <v>468.96</v>
          </cell>
          <cell r="W134">
            <v>66.5</v>
          </cell>
          <cell r="X134">
            <v>39</v>
          </cell>
          <cell r="Y134">
            <v>19.54</v>
          </cell>
          <cell r="Z134">
            <v>299</v>
          </cell>
          <cell r="AA134">
            <v>299</v>
          </cell>
          <cell r="AB134">
            <v>399</v>
          </cell>
          <cell r="AC134">
            <v>449</v>
          </cell>
        </row>
        <row r="135">
          <cell r="F135" t="str">
            <v>Redmi A3 3/64 синий</v>
          </cell>
          <cell r="G135">
            <v>159</v>
          </cell>
          <cell r="H135" t="str">
            <v/>
          </cell>
          <cell r="I135">
            <v>219</v>
          </cell>
          <cell r="J135">
            <v>228.91</v>
          </cell>
          <cell r="K135">
            <v>258.95999999999998</v>
          </cell>
          <cell r="L135">
            <v>36.5</v>
          </cell>
          <cell r="M135">
            <v>20.81</v>
          </cell>
          <cell r="N135">
            <v>10.79</v>
          </cell>
          <cell r="O135">
            <v>70</v>
          </cell>
          <cell r="P135">
            <v>9.9599999999999795</v>
          </cell>
          <cell r="Q135">
            <v>20.019999999999982</v>
          </cell>
          <cell r="R135">
            <v>9.839999999999975</v>
          </cell>
          <cell r="S135">
            <v>229</v>
          </cell>
          <cell r="T135">
            <v>228.95999999999998</v>
          </cell>
          <cell r="U135">
            <v>248.92999999999998</v>
          </cell>
          <cell r="V135">
            <v>268.79999999999995</v>
          </cell>
          <cell r="W135">
            <v>38.159999999999997</v>
          </cell>
          <cell r="X135">
            <v>22.63</v>
          </cell>
          <cell r="Y135">
            <v>11.2</v>
          </cell>
          <cell r="Z135">
            <v>159</v>
          </cell>
          <cell r="AA135">
            <v>219</v>
          </cell>
          <cell r="AB135">
            <v>229</v>
          </cell>
          <cell r="AC135">
            <v>259</v>
          </cell>
        </row>
        <row r="136">
          <cell r="F136" t="str">
            <v>Redmi A3 3/64 зеленый</v>
          </cell>
          <cell r="G136">
            <v>159</v>
          </cell>
          <cell r="H136" t="str">
            <v/>
          </cell>
          <cell r="I136">
            <v>219</v>
          </cell>
          <cell r="J136">
            <v>228.91</v>
          </cell>
          <cell r="K136">
            <v>258.95999999999998</v>
          </cell>
          <cell r="L136">
            <v>36.5</v>
          </cell>
          <cell r="M136">
            <v>20.81</v>
          </cell>
          <cell r="N136">
            <v>10.79</v>
          </cell>
          <cell r="O136">
            <v>70</v>
          </cell>
          <cell r="P136">
            <v>9.9599999999999795</v>
          </cell>
          <cell r="Q136">
            <v>20.019999999999982</v>
          </cell>
          <cell r="R136">
            <v>9.839999999999975</v>
          </cell>
          <cell r="S136">
            <v>229</v>
          </cell>
          <cell r="T136">
            <v>228.95999999999998</v>
          </cell>
          <cell r="U136">
            <v>248.92999999999998</v>
          </cell>
          <cell r="V136">
            <v>268.79999999999995</v>
          </cell>
          <cell r="W136">
            <v>38.159999999999997</v>
          </cell>
          <cell r="X136">
            <v>22.63</v>
          </cell>
          <cell r="Y136">
            <v>11.2</v>
          </cell>
          <cell r="Z136">
            <v>159</v>
          </cell>
          <cell r="AA136">
            <v>219</v>
          </cell>
          <cell r="AB136">
            <v>229</v>
          </cell>
          <cell r="AC136">
            <v>259</v>
          </cell>
        </row>
        <row r="137">
          <cell r="F137" t="str">
            <v>Redmi A3 3/64 черный</v>
          </cell>
          <cell r="G137">
            <v>159</v>
          </cell>
          <cell r="H137" t="str">
            <v/>
          </cell>
          <cell r="I137">
            <v>219</v>
          </cell>
          <cell r="J137">
            <v>228.91</v>
          </cell>
          <cell r="K137">
            <v>258.95999999999998</v>
          </cell>
          <cell r="L137">
            <v>36.5</v>
          </cell>
          <cell r="M137">
            <v>20.81</v>
          </cell>
          <cell r="N137">
            <v>10.79</v>
          </cell>
          <cell r="O137">
            <v>70</v>
          </cell>
          <cell r="P137">
            <v>9.9599999999999795</v>
          </cell>
          <cell r="Q137">
            <v>20.019999999999982</v>
          </cell>
          <cell r="R137">
            <v>9.839999999999975</v>
          </cell>
          <cell r="S137">
            <v>229</v>
          </cell>
          <cell r="T137">
            <v>228.95999999999998</v>
          </cell>
          <cell r="U137">
            <v>248.92999999999998</v>
          </cell>
          <cell r="V137">
            <v>268.79999999999995</v>
          </cell>
          <cell r="W137">
            <v>38.159999999999997</v>
          </cell>
          <cell r="X137">
            <v>22.63</v>
          </cell>
          <cell r="Y137">
            <v>11.2</v>
          </cell>
          <cell r="Z137">
            <v>159</v>
          </cell>
          <cell r="AA137">
            <v>219</v>
          </cell>
          <cell r="AB137">
            <v>229</v>
          </cell>
          <cell r="AC137">
            <v>259</v>
          </cell>
        </row>
        <row r="138">
          <cell r="F138" t="str">
            <v>Redmi A3 4/128 синий</v>
          </cell>
          <cell r="G138">
            <v>199</v>
          </cell>
          <cell r="H138" t="str">
            <v/>
          </cell>
          <cell r="I138">
            <v>288.95999999999998</v>
          </cell>
          <cell r="J138">
            <v>298.98</v>
          </cell>
          <cell r="K138">
            <v>338.88</v>
          </cell>
          <cell r="L138">
            <v>48.16</v>
          </cell>
          <cell r="M138">
            <v>27.18</v>
          </cell>
          <cell r="N138">
            <v>14.12</v>
          </cell>
          <cell r="O138">
            <v>100</v>
          </cell>
          <cell r="P138">
            <v>9.9600000000000364</v>
          </cell>
          <cell r="Q138">
            <v>29.919999999999959</v>
          </cell>
          <cell r="R138">
            <v>10.079999999999984</v>
          </cell>
          <cell r="S138">
            <v>299</v>
          </cell>
          <cell r="T138">
            <v>298.92</v>
          </cell>
          <cell r="U138">
            <v>328.9</v>
          </cell>
          <cell r="V138">
            <v>348.96</v>
          </cell>
          <cell r="W138">
            <v>49.82</v>
          </cell>
          <cell r="X138">
            <v>29.9</v>
          </cell>
          <cell r="Y138">
            <v>14.54</v>
          </cell>
          <cell r="Z138">
            <v>199</v>
          </cell>
          <cell r="AA138">
            <v>289</v>
          </cell>
          <cell r="AB138">
            <v>299</v>
          </cell>
          <cell r="AC138">
            <v>339</v>
          </cell>
        </row>
        <row r="139">
          <cell r="F139" t="str">
            <v>Redmi A3 4/128 зеленый</v>
          </cell>
          <cell r="G139">
            <v>199</v>
          </cell>
          <cell r="H139" t="str">
            <v/>
          </cell>
          <cell r="I139">
            <v>288.95999999999998</v>
          </cell>
          <cell r="J139">
            <v>298.98</v>
          </cell>
          <cell r="K139">
            <v>338.88</v>
          </cell>
          <cell r="L139">
            <v>48.16</v>
          </cell>
          <cell r="M139">
            <v>27.18</v>
          </cell>
          <cell r="N139">
            <v>14.12</v>
          </cell>
          <cell r="O139">
            <v>100</v>
          </cell>
          <cell r="P139">
            <v>9.9600000000000364</v>
          </cell>
          <cell r="Q139">
            <v>29.919999999999959</v>
          </cell>
          <cell r="R139">
            <v>10.079999999999984</v>
          </cell>
          <cell r="S139">
            <v>299</v>
          </cell>
          <cell r="T139">
            <v>298.92</v>
          </cell>
          <cell r="U139">
            <v>328.9</v>
          </cell>
          <cell r="V139">
            <v>348.96</v>
          </cell>
          <cell r="W139">
            <v>49.82</v>
          </cell>
          <cell r="X139">
            <v>29.9</v>
          </cell>
          <cell r="Y139">
            <v>14.54</v>
          </cell>
          <cell r="Z139">
            <v>199</v>
          </cell>
          <cell r="AA139">
            <v>289</v>
          </cell>
          <cell r="AB139">
            <v>299</v>
          </cell>
          <cell r="AC139">
            <v>339</v>
          </cell>
        </row>
        <row r="140">
          <cell r="F140" t="str">
            <v>Redmi A3 4/128 черный</v>
          </cell>
          <cell r="G140">
            <v>199</v>
          </cell>
          <cell r="H140" t="str">
            <v/>
          </cell>
          <cell r="I140">
            <v>288.95999999999998</v>
          </cell>
          <cell r="J140">
            <v>298.98</v>
          </cell>
          <cell r="K140">
            <v>338.88</v>
          </cell>
          <cell r="L140">
            <v>48.16</v>
          </cell>
          <cell r="M140">
            <v>27.18</v>
          </cell>
          <cell r="N140">
            <v>14.12</v>
          </cell>
          <cell r="O140">
            <v>100</v>
          </cell>
          <cell r="P140">
            <v>9.9600000000000364</v>
          </cell>
          <cell r="Q140">
            <v>29.919999999999959</v>
          </cell>
          <cell r="R140">
            <v>10.079999999999984</v>
          </cell>
          <cell r="S140">
            <v>299</v>
          </cell>
          <cell r="T140">
            <v>298.92</v>
          </cell>
          <cell r="U140">
            <v>328.9</v>
          </cell>
          <cell r="V140">
            <v>348.96</v>
          </cell>
          <cell r="W140">
            <v>49.82</v>
          </cell>
          <cell r="X140">
            <v>29.9</v>
          </cell>
          <cell r="Y140">
            <v>14.54</v>
          </cell>
          <cell r="Z140">
            <v>199</v>
          </cell>
          <cell r="AA140">
            <v>289</v>
          </cell>
          <cell r="AB140">
            <v>299</v>
          </cell>
          <cell r="AC140">
            <v>339</v>
          </cell>
        </row>
        <row r="141">
          <cell r="F141" t="str">
            <v>Redmi A3x 3/64 черн</v>
          </cell>
          <cell r="G141">
            <v>159</v>
          </cell>
          <cell r="H141" t="str">
            <v/>
          </cell>
          <cell r="I141">
            <v>219</v>
          </cell>
          <cell r="J141">
            <v>228.91</v>
          </cell>
          <cell r="K141">
            <v>258.95999999999998</v>
          </cell>
          <cell r="L141">
            <v>36.5</v>
          </cell>
          <cell r="M141">
            <v>20.81</v>
          </cell>
          <cell r="N141">
            <v>10.79</v>
          </cell>
          <cell r="O141">
            <v>70</v>
          </cell>
          <cell r="P141">
            <v>9.9599999999999795</v>
          </cell>
          <cell r="Q141">
            <v>20.019999999999982</v>
          </cell>
          <cell r="R141">
            <v>9.839999999999975</v>
          </cell>
          <cell r="S141">
            <v>229</v>
          </cell>
          <cell r="T141">
            <v>228.95999999999998</v>
          </cell>
          <cell r="U141">
            <v>248.92999999999998</v>
          </cell>
          <cell r="V141">
            <v>268.79999999999995</v>
          </cell>
          <cell r="W141">
            <v>38.159999999999997</v>
          </cell>
          <cell r="X141">
            <v>22.63</v>
          </cell>
          <cell r="Y141">
            <v>11.2</v>
          </cell>
          <cell r="Z141">
            <v>159</v>
          </cell>
          <cell r="AA141">
            <v>219</v>
          </cell>
          <cell r="AB141">
            <v>229</v>
          </cell>
          <cell r="AC141">
            <v>259</v>
          </cell>
        </row>
        <row r="142">
          <cell r="F142" t="str">
            <v>Redmi A3x 3/64 бел</v>
          </cell>
          <cell r="G142">
            <v>159</v>
          </cell>
          <cell r="H142" t="str">
            <v/>
          </cell>
          <cell r="I142">
            <v>219</v>
          </cell>
          <cell r="J142">
            <v>228.91</v>
          </cell>
          <cell r="K142">
            <v>258.95999999999998</v>
          </cell>
          <cell r="L142">
            <v>36.5</v>
          </cell>
          <cell r="M142">
            <v>20.81</v>
          </cell>
          <cell r="N142">
            <v>10.79</v>
          </cell>
          <cell r="O142">
            <v>70</v>
          </cell>
          <cell r="P142">
            <v>9.9599999999999795</v>
          </cell>
          <cell r="Q142">
            <v>20.019999999999982</v>
          </cell>
          <cell r="R142">
            <v>9.839999999999975</v>
          </cell>
          <cell r="S142">
            <v>229</v>
          </cell>
          <cell r="T142">
            <v>228.95999999999998</v>
          </cell>
          <cell r="U142">
            <v>248.92999999999998</v>
          </cell>
          <cell r="V142">
            <v>268.79999999999995</v>
          </cell>
          <cell r="W142">
            <v>38.159999999999997</v>
          </cell>
          <cell r="X142">
            <v>22.63</v>
          </cell>
          <cell r="Y142">
            <v>11.2</v>
          </cell>
          <cell r="Z142">
            <v>159</v>
          </cell>
          <cell r="AA142">
            <v>219</v>
          </cell>
          <cell r="AB142">
            <v>229</v>
          </cell>
          <cell r="AC142">
            <v>259</v>
          </cell>
        </row>
        <row r="143">
          <cell r="F143" t="str">
            <v>Redmi A3x 3/64 зел</v>
          </cell>
          <cell r="G143">
            <v>159</v>
          </cell>
          <cell r="H143" t="str">
            <v/>
          </cell>
          <cell r="I143">
            <v>219</v>
          </cell>
          <cell r="J143">
            <v>228.91</v>
          </cell>
          <cell r="K143">
            <v>258.95999999999998</v>
          </cell>
          <cell r="L143">
            <v>36.5</v>
          </cell>
          <cell r="M143">
            <v>20.81</v>
          </cell>
          <cell r="N143">
            <v>10.79</v>
          </cell>
          <cell r="O143">
            <v>70</v>
          </cell>
          <cell r="P143">
            <v>9.9599999999999795</v>
          </cell>
          <cell r="Q143">
            <v>20.019999999999982</v>
          </cell>
          <cell r="R143">
            <v>9.839999999999975</v>
          </cell>
          <cell r="S143">
            <v>229</v>
          </cell>
          <cell r="T143">
            <v>228.95999999999998</v>
          </cell>
          <cell r="U143">
            <v>248.92999999999998</v>
          </cell>
          <cell r="V143">
            <v>268.79999999999995</v>
          </cell>
          <cell r="W143">
            <v>38.159999999999997</v>
          </cell>
          <cell r="X143">
            <v>22.63</v>
          </cell>
          <cell r="Y143">
            <v>11.2</v>
          </cell>
          <cell r="Z143">
            <v>159</v>
          </cell>
          <cell r="AA143">
            <v>219</v>
          </cell>
          <cell r="AB143">
            <v>229</v>
          </cell>
          <cell r="AC143">
            <v>259</v>
          </cell>
        </row>
        <row r="144">
          <cell r="F144" t="str">
            <v>Redmi Note 13 6/128 зелен</v>
          </cell>
          <cell r="G144">
            <v>349</v>
          </cell>
          <cell r="H144" t="str">
            <v/>
          </cell>
          <cell r="I144">
            <v>348.96</v>
          </cell>
          <cell r="J144">
            <v>398.86000000000007</v>
          </cell>
          <cell r="K144">
            <v>448.79999999999995</v>
          </cell>
          <cell r="L144">
            <v>58.16</v>
          </cell>
          <cell r="M144">
            <v>36.260000000000005</v>
          </cell>
          <cell r="N144">
            <v>18.7</v>
          </cell>
          <cell r="O144">
            <v>100</v>
          </cell>
          <cell r="P144">
            <v>100.02000000000004</v>
          </cell>
          <cell r="Q144">
            <v>50.049999999999955</v>
          </cell>
          <cell r="R144">
            <v>49.919999999999959</v>
          </cell>
          <cell r="S144">
            <v>449</v>
          </cell>
          <cell r="T144">
            <v>448.98</v>
          </cell>
          <cell r="U144">
            <v>448.91</v>
          </cell>
          <cell r="V144">
            <v>498.71999999999991</v>
          </cell>
          <cell r="W144">
            <v>74.83</v>
          </cell>
          <cell r="X144">
            <v>40.81</v>
          </cell>
          <cell r="Y144">
            <v>20.779999999999998</v>
          </cell>
          <cell r="Z144">
            <v>349</v>
          </cell>
          <cell r="AA144">
            <v>349</v>
          </cell>
          <cell r="AB144">
            <v>399</v>
          </cell>
          <cell r="AC144">
            <v>449</v>
          </cell>
        </row>
        <row r="145">
          <cell r="F145" t="str">
            <v>Redmi Note 13 6/128 черн</v>
          </cell>
          <cell r="G145">
            <v>349</v>
          </cell>
          <cell r="H145" t="str">
            <v/>
          </cell>
          <cell r="I145">
            <v>348.96</v>
          </cell>
          <cell r="J145">
            <v>398.86000000000007</v>
          </cell>
          <cell r="K145">
            <v>448.79999999999995</v>
          </cell>
          <cell r="L145">
            <v>58.16</v>
          </cell>
          <cell r="M145">
            <v>36.260000000000005</v>
          </cell>
          <cell r="N145">
            <v>18.7</v>
          </cell>
          <cell r="O145">
            <v>100</v>
          </cell>
          <cell r="P145">
            <v>100.02000000000004</v>
          </cell>
          <cell r="Q145">
            <v>50.049999999999955</v>
          </cell>
          <cell r="R145">
            <v>49.919999999999959</v>
          </cell>
          <cell r="S145">
            <v>449</v>
          </cell>
          <cell r="T145">
            <v>448.98</v>
          </cell>
          <cell r="U145">
            <v>448.91</v>
          </cell>
          <cell r="V145">
            <v>498.71999999999991</v>
          </cell>
          <cell r="W145">
            <v>74.83</v>
          </cell>
          <cell r="X145">
            <v>40.81</v>
          </cell>
          <cell r="Y145">
            <v>20.779999999999998</v>
          </cell>
          <cell r="Z145">
            <v>349</v>
          </cell>
          <cell r="AA145">
            <v>349</v>
          </cell>
          <cell r="AB145">
            <v>399</v>
          </cell>
          <cell r="AC145">
            <v>449</v>
          </cell>
        </row>
        <row r="146">
          <cell r="F146" t="str">
            <v>Redmi Note 13 6/128 син</v>
          </cell>
          <cell r="G146">
            <v>349</v>
          </cell>
          <cell r="H146" t="str">
            <v/>
          </cell>
          <cell r="I146">
            <v>348.96</v>
          </cell>
          <cell r="J146">
            <v>398.86000000000007</v>
          </cell>
          <cell r="K146">
            <v>448.79999999999995</v>
          </cell>
          <cell r="L146">
            <v>58.16</v>
          </cell>
          <cell r="M146">
            <v>36.260000000000005</v>
          </cell>
          <cell r="N146">
            <v>18.7</v>
          </cell>
          <cell r="O146">
            <v>100</v>
          </cell>
          <cell r="P146">
            <v>100.02000000000004</v>
          </cell>
          <cell r="Q146">
            <v>50.049999999999955</v>
          </cell>
          <cell r="R146">
            <v>49.919999999999959</v>
          </cell>
          <cell r="S146">
            <v>449</v>
          </cell>
          <cell r="T146">
            <v>448.98</v>
          </cell>
          <cell r="U146">
            <v>448.91</v>
          </cell>
          <cell r="V146">
            <v>498.71999999999991</v>
          </cell>
          <cell r="W146">
            <v>74.83</v>
          </cell>
          <cell r="X146">
            <v>40.81</v>
          </cell>
          <cell r="Y146">
            <v>20.779999999999998</v>
          </cell>
          <cell r="Z146">
            <v>349</v>
          </cell>
          <cell r="AA146">
            <v>349</v>
          </cell>
          <cell r="AB146">
            <v>399</v>
          </cell>
          <cell r="AC146">
            <v>449</v>
          </cell>
        </row>
        <row r="147">
          <cell r="F147" t="str">
            <v>Redmi Note 13 6/128 без NFC черн</v>
          </cell>
          <cell r="G147">
            <v>349</v>
          </cell>
          <cell r="H147" t="str">
            <v/>
          </cell>
          <cell r="I147">
            <v>348.96</v>
          </cell>
          <cell r="J147">
            <v>398.86000000000007</v>
          </cell>
          <cell r="K147">
            <v>448.79999999999995</v>
          </cell>
          <cell r="L147">
            <v>58.16</v>
          </cell>
          <cell r="M147">
            <v>36.260000000000005</v>
          </cell>
          <cell r="N147">
            <v>18.7</v>
          </cell>
          <cell r="O147">
            <v>100</v>
          </cell>
          <cell r="P147">
            <v>100.02000000000004</v>
          </cell>
          <cell r="Q147">
            <v>50.049999999999955</v>
          </cell>
          <cell r="R147">
            <v>49.919999999999959</v>
          </cell>
          <cell r="S147">
            <v>449</v>
          </cell>
          <cell r="T147">
            <v>448.98</v>
          </cell>
          <cell r="U147">
            <v>448.91</v>
          </cell>
          <cell r="V147">
            <v>498.71999999999991</v>
          </cell>
          <cell r="W147">
            <v>74.83</v>
          </cell>
          <cell r="X147">
            <v>40.81</v>
          </cell>
          <cell r="Y147">
            <v>20.779999999999998</v>
          </cell>
          <cell r="Z147">
            <v>349</v>
          </cell>
          <cell r="AA147">
            <v>349</v>
          </cell>
          <cell r="AB147">
            <v>399</v>
          </cell>
          <cell r="AC147">
            <v>449</v>
          </cell>
        </row>
        <row r="148">
          <cell r="F148" t="str">
            <v>Redmi Note 13 6/128 без NFC зелен</v>
          </cell>
          <cell r="G148">
            <v>349</v>
          </cell>
          <cell r="H148" t="str">
            <v/>
          </cell>
          <cell r="I148">
            <v>348.96</v>
          </cell>
          <cell r="J148">
            <v>398.86000000000007</v>
          </cell>
          <cell r="K148">
            <v>448.79999999999995</v>
          </cell>
          <cell r="L148">
            <v>58.16</v>
          </cell>
          <cell r="M148">
            <v>36.260000000000005</v>
          </cell>
          <cell r="N148">
            <v>18.7</v>
          </cell>
          <cell r="O148">
            <v>100</v>
          </cell>
          <cell r="P148">
            <v>100.02000000000004</v>
          </cell>
          <cell r="Q148">
            <v>50.049999999999955</v>
          </cell>
          <cell r="R148">
            <v>49.919999999999959</v>
          </cell>
          <cell r="S148">
            <v>449</v>
          </cell>
          <cell r="T148">
            <v>448.98</v>
          </cell>
          <cell r="U148">
            <v>448.91</v>
          </cell>
          <cell r="V148">
            <v>498.71999999999991</v>
          </cell>
          <cell r="W148">
            <v>74.83</v>
          </cell>
          <cell r="X148">
            <v>40.81</v>
          </cell>
          <cell r="Y148">
            <v>20.779999999999998</v>
          </cell>
          <cell r="Z148">
            <v>349</v>
          </cell>
          <cell r="AA148">
            <v>349</v>
          </cell>
          <cell r="AB148">
            <v>399</v>
          </cell>
          <cell r="AC148">
            <v>449</v>
          </cell>
        </row>
        <row r="149">
          <cell r="F149" t="str">
            <v>Redmi Note 13 8/256 черн</v>
          </cell>
          <cell r="G149">
            <v>449</v>
          </cell>
          <cell r="H149" t="str">
            <v/>
          </cell>
          <cell r="I149">
            <v>519</v>
          </cell>
          <cell r="J149">
            <v>548.9</v>
          </cell>
          <cell r="K149">
            <v>598.79999999999995</v>
          </cell>
          <cell r="L149">
            <v>86.5</v>
          </cell>
          <cell r="M149">
            <v>49.9</v>
          </cell>
          <cell r="N149">
            <v>24.95</v>
          </cell>
          <cell r="O149">
            <v>100</v>
          </cell>
          <cell r="P149">
            <v>30</v>
          </cell>
          <cell r="Q149">
            <v>40.039999999999964</v>
          </cell>
          <cell r="R149">
            <v>50.160000000000082</v>
          </cell>
          <cell r="S149">
            <v>549</v>
          </cell>
          <cell r="T149">
            <v>549</v>
          </cell>
          <cell r="U149">
            <v>588.93999999999994</v>
          </cell>
          <cell r="V149">
            <v>648.96</v>
          </cell>
          <cell r="W149">
            <v>91.5</v>
          </cell>
          <cell r="X149">
            <v>53.54</v>
          </cell>
          <cell r="Y149">
            <v>27.04</v>
          </cell>
          <cell r="Z149">
            <v>449</v>
          </cell>
          <cell r="AA149">
            <v>519</v>
          </cell>
          <cell r="AB149">
            <v>549</v>
          </cell>
          <cell r="AC149">
            <v>599</v>
          </cell>
        </row>
        <row r="150">
          <cell r="F150" t="str">
            <v>Redmi Note 13 8/256 зелен</v>
          </cell>
          <cell r="G150">
            <v>449</v>
          </cell>
          <cell r="H150" t="str">
            <v/>
          </cell>
          <cell r="I150">
            <v>519</v>
          </cell>
          <cell r="J150">
            <v>548.9</v>
          </cell>
          <cell r="K150">
            <v>598.79999999999995</v>
          </cell>
          <cell r="L150">
            <v>86.5</v>
          </cell>
          <cell r="M150">
            <v>49.9</v>
          </cell>
          <cell r="N150">
            <v>24.95</v>
          </cell>
          <cell r="O150">
            <v>100</v>
          </cell>
          <cell r="P150">
            <v>30</v>
          </cell>
          <cell r="Q150">
            <v>40.039999999999964</v>
          </cell>
          <cell r="R150">
            <v>50.160000000000082</v>
          </cell>
          <cell r="S150">
            <v>549</v>
          </cell>
          <cell r="T150">
            <v>549</v>
          </cell>
          <cell r="U150">
            <v>588.93999999999994</v>
          </cell>
          <cell r="V150">
            <v>648.96</v>
          </cell>
          <cell r="W150">
            <v>91.5</v>
          </cell>
          <cell r="X150">
            <v>53.54</v>
          </cell>
          <cell r="Y150">
            <v>27.04</v>
          </cell>
          <cell r="Z150">
            <v>449</v>
          </cell>
          <cell r="AA150">
            <v>519</v>
          </cell>
          <cell r="AB150">
            <v>549</v>
          </cell>
          <cell r="AC150">
            <v>599</v>
          </cell>
        </row>
        <row r="151">
          <cell r="F151" t="str">
            <v>Redmi Note 13 8/256 син</v>
          </cell>
          <cell r="G151">
            <v>449</v>
          </cell>
          <cell r="H151" t="str">
            <v/>
          </cell>
          <cell r="I151">
            <v>519</v>
          </cell>
          <cell r="J151">
            <v>548.9</v>
          </cell>
          <cell r="K151">
            <v>598.79999999999995</v>
          </cell>
          <cell r="L151">
            <v>86.5</v>
          </cell>
          <cell r="M151">
            <v>49.9</v>
          </cell>
          <cell r="N151">
            <v>24.95</v>
          </cell>
          <cell r="O151">
            <v>100</v>
          </cell>
          <cell r="P151">
            <v>30</v>
          </cell>
          <cell r="Q151">
            <v>40.039999999999964</v>
          </cell>
          <cell r="R151">
            <v>50.160000000000082</v>
          </cell>
          <cell r="S151">
            <v>549</v>
          </cell>
          <cell r="T151">
            <v>549</v>
          </cell>
          <cell r="U151">
            <v>588.93999999999994</v>
          </cell>
          <cell r="V151">
            <v>648.96</v>
          </cell>
          <cell r="W151">
            <v>91.5</v>
          </cell>
          <cell r="X151">
            <v>53.54</v>
          </cell>
          <cell r="Y151">
            <v>27.04</v>
          </cell>
          <cell r="Z151">
            <v>449</v>
          </cell>
          <cell r="AA151">
            <v>519</v>
          </cell>
          <cell r="AB151">
            <v>549</v>
          </cell>
          <cell r="AC151">
            <v>599</v>
          </cell>
        </row>
        <row r="152">
          <cell r="F152" t="str">
            <v>Redmi Note 13 Pro 12/512 черн</v>
          </cell>
          <cell r="G152">
            <v>999</v>
          </cell>
          <cell r="I152">
            <v>999</v>
          </cell>
          <cell r="J152">
            <v>998.8</v>
          </cell>
          <cell r="K152">
            <v>1098.96</v>
          </cell>
          <cell r="L152">
            <v>166.5</v>
          </cell>
          <cell r="M152">
            <v>90.8</v>
          </cell>
          <cell r="N152">
            <v>45.79</v>
          </cell>
          <cell r="O152">
            <v>100</v>
          </cell>
          <cell r="P152">
            <v>99.960000000000036</v>
          </cell>
          <cell r="Q152">
            <v>200.20000000000005</v>
          </cell>
          <cell r="R152">
            <v>199.91999999999985</v>
          </cell>
          <cell r="S152">
            <v>1099</v>
          </cell>
          <cell r="T152">
            <v>1098.96</v>
          </cell>
          <cell r="U152">
            <v>1199</v>
          </cell>
          <cell r="V152">
            <v>1298.8799999999999</v>
          </cell>
          <cell r="W152">
            <v>183.16</v>
          </cell>
          <cell r="X152">
            <v>109</v>
          </cell>
          <cell r="Y152">
            <v>54.12</v>
          </cell>
          <cell r="Z152">
            <v>999</v>
          </cell>
          <cell r="AA152">
            <v>999</v>
          </cell>
          <cell r="AB152">
            <v>999</v>
          </cell>
          <cell r="AC152">
            <v>1099</v>
          </cell>
        </row>
        <row r="153">
          <cell r="F153" t="str">
            <v>Redmi Note 13 Pro 12/512 зелен</v>
          </cell>
          <cell r="G153">
            <v>999</v>
          </cell>
          <cell r="I153">
            <v>999</v>
          </cell>
          <cell r="J153">
            <v>998.8</v>
          </cell>
          <cell r="K153">
            <v>1098.96</v>
          </cell>
          <cell r="L153">
            <v>166.5</v>
          </cell>
          <cell r="M153">
            <v>90.8</v>
          </cell>
          <cell r="N153">
            <v>45.79</v>
          </cell>
          <cell r="O153">
            <v>100</v>
          </cell>
          <cell r="P153">
            <v>99.960000000000036</v>
          </cell>
          <cell r="Q153">
            <v>200.20000000000005</v>
          </cell>
          <cell r="R153">
            <v>199.91999999999985</v>
          </cell>
          <cell r="S153">
            <v>1099</v>
          </cell>
          <cell r="T153">
            <v>1098.96</v>
          </cell>
          <cell r="U153">
            <v>1199</v>
          </cell>
          <cell r="V153">
            <v>1298.8799999999999</v>
          </cell>
          <cell r="W153">
            <v>183.16</v>
          </cell>
          <cell r="X153">
            <v>109</v>
          </cell>
          <cell r="Y153">
            <v>54.12</v>
          </cell>
          <cell r="Z153">
            <v>999</v>
          </cell>
          <cell r="AA153">
            <v>999</v>
          </cell>
          <cell r="AB153">
            <v>999</v>
          </cell>
          <cell r="AC153">
            <v>1099</v>
          </cell>
        </row>
        <row r="154">
          <cell r="F154" t="str">
            <v>Redmi Note 13 Pro 8/256 зелён</v>
          </cell>
          <cell r="G154">
            <v>799</v>
          </cell>
          <cell r="I154">
            <v>798.96</v>
          </cell>
          <cell r="J154">
            <v>798.81999999999994</v>
          </cell>
          <cell r="K154">
            <v>898.80000000000007</v>
          </cell>
          <cell r="L154">
            <v>133.16</v>
          </cell>
          <cell r="M154">
            <v>72.61999999999999</v>
          </cell>
          <cell r="N154">
            <v>37.450000000000003</v>
          </cell>
          <cell r="O154">
            <v>100</v>
          </cell>
          <cell r="P154">
            <v>100.01999999999998</v>
          </cell>
          <cell r="Q154">
            <v>130.01999999999998</v>
          </cell>
          <cell r="R154">
            <v>150.00000000000011</v>
          </cell>
          <cell r="S154">
            <v>899</v>
          </cell>
          <cell r="T154">
            <v>898.98</v>
          </cell>
          <cell r="U154">
            <v>928.83999999999992</v>
          </cell>
          <cell r="V154">
            <v>1048.8000000000002</v>
          </cell>
          <cell r="W154">
            <v>149.83000000000001</v>
          </cell>
          <cell r="X154">
            <v>84.44</v>
          </cell>
          <cell r="Y154">
            <v>43.7</v>
          </cell>
          <cell r="Z154">
            <v>799</v>
          </cell>
          <cell r="AA154">
            <v>799</v>
          </cell>
          <cell r="AB154">
            <v>799</v>
          </cell>
          <cell r="AC154">
            <v>899</v>
          </cell>
        </row>
        <row r="155">
          <cell r="F155" t="str">
            <v>Redmi Note 13 Pro 8/256 черн</v>
          </cell>
          <cell r="G155">
            <v>799</v>
          </cell>
          <cell r="I155">
            <v>798.96</v>
          </cell>
          <cell r="J155">
            <v>798.81999999999994</v>
          </cell>
          <cell r="K155">
            <v>898.80000000000007</v>
          </cell>
          <cell r="L155">
            <v>133.16</v>
          </cell>
          <cell r="M155">
            <v>72.61999999999999</v>
          </cell>
          <cell r="N155">
            <v>37.450000000000003</v>
          </cell>
          <cell r="O155">
            <v>100</v>
          </cell>
          <cell r="P155">
            <v>100.01999999999998</v>
          </cell>
          <cell r="Q155">
            <v>130.01999999999998</v>
          </cell>
          <cell r="R155">
            <v>150.00000000000011</v>
          </cell>
          <cell r="S155">
            <v>899</v>
          </cell>
          <cell r="T155">
            <v>898.98</v>
          </cell>
          <cell r="U155">
            <v>928.83999999999992</v>
          </cell>
          <cell r="V155">
            <v>1048.8000000000002</v>
          </cell>
          <cell r="W155">
            <v>149.83000000000001</v>
          </cell>
          <cell r="X155">
            <v>84.44</v>
          </cell>
          <cell r="Y155">
            <v>43.7</v>
          </cell>
          <cell r="Z155">
            <v>799</v>
          </cell>
          <cell r="AA155">
            <v>799</v>
          </cell>
          <cell r="AB155">
            <v>799</v>
          </cell>
          <cell r="AC155">
            <v>899</v>
          </cell>
        </row>
        <row r="156">
          <cell r="F156" t="str">
            <v>Redmi Note 13 Pro 8/256 лаванд</v>
          </cell>
          <cell r="G156">
            <v>799</v>
          </cell>
          <cell r="I156">
            <v>798.96</v>
          </cell>
          <cell r="J156">
            <v>798.81999999999994</v>
          </cell>
          <cell r="K156">
            <v>898.80000000000007</v>
          </cell>
          <cell r="L156">
            <v>133.16</v>
          </cell>
          <cell r="M156">
            <v>72.61999999999999</v>
          </cell>
          <cell r="N156">
            <v>37.450000000000003</v>
          </cell>
          <cell r="O156">
            <v>100</v>
          </cell>
          <cell r="P156">
            <v>100.01999999999998</v>
          </cell>
          <cell r="Q156">
            <v>130.01999999999998</v>
          </cell>
          <cell r="R156">
            <v>150.00000000000011</v>
          </cell>
          <cell r="S156">
            <v>899</v>
          </cell>
          <cell r="T156">
            <v>898.98</v>
          </cell>
          <cell r="U156">
            <v>928.83999999999992</v>
          </cell>
          <cell r="V156">
            <v>1048.8000000000002</v>
          </cell>
          <cell r="W156">
            <v>149.83000000000001</v>
          </cell>
          <cell r="X156">
            <v>84.44</v>
          </cell>
          <cell r="Y156">
            <v>43.7</v>
          </cell>
          <cell r="Z156">
            <v>799</v>
          </cell>
          <cell r="AA156">
            <v>799</v>
          </cell>
          <cell r="AB156">
            <v>799</v>
          </cell>
          <cell r="AC156">
            <v>899</v>
          </cell>
        </row>
        <row r="157">
          <cell r="F157" t="str">
            <v>Redmi Note 13 Pro+ 12/512 бел</v>
          </cell>
          <cell r="G157">
            <v>999</v>
          </cell>
          <cell r="I157">
            <v>999</v>
          </cell>
          <cell r="J157">
            <v>998.8</v>
          </cell>
          <cell r="K157">
            <v>1198.5600000000002</v>
          </cell>
          <cell r="L157">
            <v>166.5</v>
          </cell>
          <cell r="M157">
            <v>90.8</v>
          </cell>
          <cell r="N157">
            <v>49.940000000000005</v>
          </cell>
          <cell r="O157">
            <v>400</v>
          </cell>
          <cell r="P157">
            <v>399.96000000000004</v>
          </cell>
          <cell r="Q157">
            <v>450.12000000000012</v>
          </cell>
          <cell r="R157">
            <v>400.31999999999994</v>
          </cell>
          <cell r="S157">
            <v>1399</v>
          </cell>
          <cell r="T157">
            <v>1398.96</v>
          </cell>
          <cell r="U157">
            <v>1448.92</v>
          </cell>
          <cell r="V157">
            <v>1598.88</v>
          </cell>
          <cell r="W157">
            <v>233.16</v>
          </cell>
          <cell r="X157">
            <v>131.72</v>
          </cell>
          <cell r="Y157">
            <v>66.62</v>
          </cell>
          <cell r="Z157">
            <v>999</v>
          </cell>
          <cell r="AA157">
            <v>999</v>
          </cell>
          <cell r="AB157">
            <v>999</v>
          </cell>
          <cell r="AC157">
            <v>1199</v>
          </cell>
        </row>
        <row r="158">
          <cell r="F158" t="str">
            <v>Redmi Note 13 Pro+ 12/512 черн</v>
          </cell>
          <cell r="G158">
            <v>999</v>
          </cell>
          <cell r="I158">
            <v>999</v>
          </cell>
          <cell r="J158">
            <v>998.8</v>
          </cell>
          <cell r="K158">
            <v>1198.5600000000002</v>
          </cell>
          <cell r="L158">
            <v>166.5</v>
          </cell>
          <cell r="M158">
            <v>90.8</v>
          </cell>
          <cell r="N158">
            <v>49.940000000000005</v>
          </cell>
          <cell r="O158">
            <v>400</v>
          </cell>
          <cell r="P158">
            <v>399.96000000000004</v>
          </cell>
          <cell r="Q158">
            <v>450.12000000000012</v>
          </cell>
          <cell r="R158">
            <v>400.31999999999994</v>
          </cell>
          <cell r="S158">
            <v>1399</v>
          </cell>
          <cell r="T158">
            <v>1398.96</v>
          </cell>
          <cell r="U158">
            <v>1448.92</v>
          </cell>
          <cell r="V158">
            <v>1598.88</v>
          </cell>
          <cell r="W158">
            <v>233.16</v>
          </cell>
          <cell r="X158">
            <v>131.72</v>
          </cell>
          <cell r="Y158">
            <v>66.62</v>
          </cell>
          <cell r="Z158">
            <v>999</v>
          </cell>
          <cell r="AA158">
            <v>999</v>
          </cell>
          <cell r="AB158">
            <v>999</v>
          </cell>
          <cell r="AC158">
            <v>1199</v>
          </cell>
        </row>
        <row r="159">
          <cell r="F159" t="str">
            <v>Redmi Note 13 Pro+ 12/512 пурпурн</v>
          </cell>
          <cell r="G159">
            <v>999</v>
          </cell>
          <cell r="I159">
            <v>999</v>
          </cell>
          <cell r="J159">
            <v>998.8</v>
          </cell>
          <cell r="K159">
            <v>1198.5600000000002</v>
          </cell>
          <cell r="L159">
            <v>166.5</v>
          </cell>
          <cell r="M159">
            <v>90.8</v>
          </cell>
          <cell r="N159">
            <v>49.940000000000005</v>
          </cell>
          <cell r="O159">
            <v>400</v>
          </cell>
          <cell r="P159">
            <v>399.96000000000004</v>
          </cell>
          <cell r="Q159">
            <v>450.12000000000012</v>
          </cell>
          <cell r="R159">
            <v>400.31999999999994</v>
          </cell>
          <cell r="S159">
            <v>1399</v>
          </cell>
          <cell r="T159">
            <v>1398.96</v>
          </cell>
          <cell r="U159">
            <v>1448.92</v>
          </cell>
          <cell r="V159">
            <v>1598.88</v>
          </cell>
          <cell r="W159">
            <v>233.16</v>
          </cell>
          <cell r="X159">
            <v>131.72</v>
          </cell>
          <cell r="Y159">
            <v>66.62</v>
          </cell>
          <cell r="Z159">
            <v>999</v>
          </cell>
          <cell r="AA159">
            <v>999</v>
          </cell>
          <cell r="AB159">
            <v>999</v>
          </cell>
          <cell r="AC159">
            <v>1199</v>
          </cell>
        </row>
        <row r="160">
          <cell r="F160" t="str">
            <v>Redmi Note 13 Pro+ 12/512 серебр</v>
          </cell>
          <cell r="G160">
            <v>999</v>
          </cell>
          <cell r="I160">
            <v>999</v>
          </cell>
          <cell r="J160">
            <v>998.8</v>
          </cell>
          <cell r="K160">
            <v>1198.5600000000002</v>
          </cell>
          <cell r="L160">
            <v>166.5</v>
          </cell>
          <cell r="M160">
            <v>90.8</v>
          </cell>
          <cell r="N160">
            <v>49.940000000000005</v>
          </cell>
          <cell r="O160">
            <v>400</v>
          </cell>
          <cell r="P160">
            <v>399.96000000000004</v>
          </cell>
          <cell r="Q160">
            <v>450.12000000000012</v>
          </cell>
          <cell r="R160">
            <v>400.31999999999994</v>
          </cell>
          <cell r="S160">
            <v>1399</v>
          </cell>
          <cell r="T160">
            <v>1398.96</v>
          </cell>
          <cell r="U160">
            <v>1448.92</v>
          </cell>
          <cell r="V160">
            <v>1598.88</v>
          </cell>
          <cell r="W160">
            <v>233.16</v>
          </cell>
          <cell r="X160">
            <v>131.72</v>
          </cell>
          <cell r="Y160">
            <v>66.62</v>
          </cell>
          <cell r="Z160">
            <v>999</v>
          </cell>
          <cell r="AA160">
            <v>999</v>
          </cell>
          <cell r="AB160">
            <v>999</v>
          </cell>
          <cell r="AC160">
            <v>1199</v>
          </cell>
        </row>
        <row r="161">
          <cell r="F161" t="str">
            <v>Redmi Note 13 Pro+ 8/256 бел</v>
          </cell>
          <cell r="G161">
            <v>999</v>
          </cell>
          <cell r="I161">
            <v>999</v>
          </cell>
          <cell r="J161">
            <v>998.8</v>
          </cell>
          <cell r="K161">
            <v>1198.5600000000002</v>
          </cell>
          <cell r="L161">
            <v>166.5</v>
          </cell>
          <cell r="M161">
            <v>90.8</v>
          </cell>
          <cell r="N161">
            <v>49.940000000000005</v>
          </cell>
          <cell r="O161">
            <v>300</v>
          </cell>
          <cell r="P161">
            <v>300</v>
          </cell>
          <cell r="Q161">
            <v>340.12000000000012</v>
          </cell>
          <cell r="R161">
            <v>300.24</v>
          </cell>
          <cell r="S161">
            <v>1299</v>
          </cell>
          <cell r="T161">
            <v>1299</v>
          </cell>
          <cell r="U161">
            <v>1338.92</v>
          </cell>
          <cell r="V161">
            <v>1498.8000000000002</v>
          </cell>
          <cell r="W161">
            <v>216.5</v>
          </cell>
          <cell r="X161">
            <v>121.72</v>
          </cell>
          <cell r="Y161">
            <v>62.45</v>
          </cell>
          <cell r="Z161">
            <v>999</v>
          </cell>
          <cell r="AA161">
            <v>999</v>
          </cell>
          <cell r="AB161">
            <v>999</v>
          </cell>
          <cell r="AC161">
            <v>1199</v>
          </cell>
        </row>
        <row r="162">
          <cell r="F162" t="str">
            <v>Redmi Note 13 Pro+ 8/256 черн</v>
          </cell>
          <cell r="G162">
            <v>999</v>
          </cell>
          <cell r="I162">
            <v>999</v>
          </cell>
          <cell r="J162">
            <v>998.8</v>
          </cell>
          <cell r="K162">
            <v>1198.5600000000002</v>
          </cell>
          <cell r="L162">
            <v>166.5</v>
          </cell>
          <cell r="M162">
            <v>90.8</v>
          </cell>
          <cell r="N162">
            <v>49.940000000000005</v>
          </cell>
          <cell r="O162">
            <v>300</v>
          </cell>
          <cell r="P162">
            <v>300</v>
          </cell>
          <cell r="Q162">
            <v>340.12000000000012</v>
          </cell>
          <cell r="R162">
            <v>300.24</v>
          </cell>
          <cell r="S162">
            <v>1299</v>
          </cell>
          <cell r="T162">
            <v>1299</v>
          </cell>
          <cell r="U162">
            <v>1338.92</v>
          </cell>
          <cell r="V162">
            <v>1498.8000000000002</v>
          </cell>
          <cell r="W162">
            <v>216.5</v>
          </cell>
          <cell r="X162">
            <v>121.72</v>
          </cell>
          <cell r="Y162">
            <v>62.45</v>
          </cell>
          <cell r="Z162">
            <v>999</v>
          </cell>
          <cell r="AA162">
            <v>999</v>
          </cell>
          <cell r="AB162">
            <v>999</v>
          </cell>
          <cell r="AC162">
            <v>1199</v>
          </cell>
        </row>
        <row r="163">
          <cell r="F163" t="str">
            <v>Redmi Note 13 Pro+ 8/256 пурпурн</v>
          </cell>
          <cell r="G163">
            <v>999</v>
          </cell>
          <cell r="I163">
            <v>999</v>
          </cell>
          <cell r="J163">
            <v>998.8</v>
          </cell>
          <cell r="K163">
            <v>1198.5600000000002</v>
          </cell>
          <cell r="L163">
            <v>166.5</v>
          </cell>
          <cell r="M163">
            <v>90.8</v>
          </cell>
          <cell r="N163">
            <v>49.940000000000005</v>
          </cell>
          <cell r="O163">
            <v>300</v>
          </cell>
          <cell r="P163">
            <v>300</v>
          </cell>
          <cell r="Q163">
            <v>340.12000000000012</v>
          </cell>
          <cell r="R163">
            <v>300.24</v>
          </cell>
          <cell r="S163">
            <v>1299</v>
          </cell>
          <cell r="T163">
            <v>1299</v>
          </cell>
          <cell r="U163">
            <v>1338.92</v>
          </cell>
          <cell r="V163">
            <v>1498.8000000000002</v>
          </cell>
          <cell r="W163">
            <v>216.5</v>
          </cell>
          <cell r="X163">
            <v>121.72</v>
          </cell>
          <cell r="Y163">
            <v>62.45</v>
          </cell>
          <cell r="Z163">
            <v>999</v>
          </cell>
          <cell r="AA163">
            <v>999</v>
          </cell>
          <cell r="AB163">
            <v>999</v>
          </cell>
          <cell r="AC163">
            <v>1199</v>
          </cell>
        </row>
        <row r="164">
          <cell r="F164" t="str">
            <v>Redmi Note 14 6/128 черн</v>
          </cell>
          <cell r="G164">
            <v>549</v>
          </cell>
          <cell r="H164">
            <v>10</v>
          </cell>
          <cell r="I164">
            <v>549</v>
          </cell>
          <cell r="J164">
            <v>548.9</v>
          </cell>
          <cell r="K164">
            <v>648.96</v>
          </cell>
          <cell r="L164">
            <v>91.5</v>
          </cell>
          <cell r="M164">
            <v>49.9</v>
          </cell>
          <cell r="N164">
            <v>27.04</v>
          </cell>
          <cell r="O164">
            <v>150</v>
          </cell>
          <cell r="P164">
            <v>150</v>
          </cell>
          <cell r="Q164">
            <v>150.03999999999996</v>
          </cell>
          <cell r="R164">
            <v>99.839999999999918</v>
          </cell>
          <cell r="S164">
            <v>699</v>
          </cell>
          <cell r="T164">
            <v>699</v>
          </cell>
          <cell r="U164">
            <v>698.93999999999994</v>
          </cell>
          <cell r="V164">
            <v>748.8</v>
          </cell>
          <cell r="W164">
            <v>116.5</v>
          </cell>
          <cell r="X164">
            <v>63.54</v>
          </cell>
          <cell r="Y164">
            <v>31.2</v>
          </cell>
          <cell r="Z164">
            <v>549</v>
          </cell>
          <cell r="AA164">
            <v>549</v>
          </cell>
          <cell r="AB164">
            <v>549</v>
          </cell>
          <cell r="AC164">
            <v>649</v>
          </cell>
        </row>
        <row r="165">
          <cell r="F165" t="str">
            <v>Redmi Note 14 6/128 зел</v>
          </cell>
          <cell r="G165">
            <v>549</v>
          </cell>
          <cell r="H165">
            <v>10</v>
          </cell>
          <cell r="I165">
            <v>549</v>
          </cell>
          <cell r="J165">
            <v>548.9</v>
          </cell>
          <cell r="K165">
            <v>648.96</v>
          </cell>
          <cell r="L165">
            <v>91.5</v>
          </cell>
          <cell r="M165">
            <v>49.9</v>
          </cell>
          <cell r="N165">
            <v>27.04</v>
          </cell>
          <cell r="O165">
            <v>150</v>
          </cell>
          <cell r="P165">
            <v>150</v>
          </cell>
          <cell r="Q165">
            <v>150.03999999999996</v>
          </cell>
          <cell r="R165">
            <v>99.839999999999918</v>
          </cell>
          <cell r="S165">
            <v>699</v>
          </cell>
          <cell r="T165">
            <v>699</v>
          </cell>
          <cell r="U165">
            <v>698.93999999999994</v>
          </cell>
          <cell r="V165">
            <v>748.8</v>
          </cell>
          <cell r="W165">
            <v>116.5</v>
          </cell>
          <cell r="X165">
            <v>63.54</v>
          </cell>
          <cell r="Y165">
            <v>31.2</v>
          </cell>
          <cell r="Z165">
            <v>549</v>
          </cell>
          <cell r="AA165">
            <v>549</v>
          </cell>
          <cell r="AB165">
            <v>549</v>
          </cell>
          <cell r="AC165">
            <v>649</v>
          </cell>
        </row>
        <row r="166">
          <cell r="F166" t="str">
            <v>Redmi Note 14 6/128 син</v>
          </cell>
          <cell r="G166">
            <v>549</v>
          </cell>
          <cell r="H166">
            <v>10</v>
          </cell>
          <cell r="I166">
            <v>549</v>
          </cell>
          <cell r="J166">
            <v>548.9</v>
          </cell>
          <cell r="K166">
            <v>648.96</v>
          </cell>
          <cell r="L166">
            <v>91.5</v>
          </cell>
          <cell r="M166">
            <v>49.9</v>
          </cell>
          <cell r="N166">
            <v>27.04</v>
          </cell>
          <cell r="O166">
            <v>150</v>
          </cell>
          <cell r="P166">
            <v>150</v>
          </cell>
          <cell r="Q166">
            <v>150.03999999999996</v>
          </cell>
          <cell r="R166">
            <v>99.839999999999918</v>
          </cell>
          <cell r="S166">
            <v>699</v>
          </cell>
          <cell r="T166">
            <v>699</v>
          </cell>
          <cell r="U166">
            <v>698.93999999999994</v>
          </cell>
          <cell r="V166">
            <v>748.8</v>
          </cell>
          <cell r="W166">
            <v>116.5</v>
          </cell>
          <cell r="X166">
            <v>63.54</v>
          </cell>
          <cell r="Y166">
            <v>31.2</v>
          </cell>
          <cell r="Z166">
            <v>549</v>
          </cell>
          <cell r="AA166">
            <v>549</v>
          </cell>
          <cell r="AB166">
            <v>549</v>
          </cell>
          <cell r="AC166">
            <v>649</v>
          </cell>
        </row>
        <row r="167">
          <cell r="F167" t="str">
            <v>Redmi Note 14 Pro 5G 12/256 черн</v>
          </cell>
          <cell r="G167">
            <v>1099</v>
          </cell>
          <cell r="H167">
            <v>25</v>
          </cell>
          <cell r="I167">
            <v>1098.96</v>
          </cell>
          <cell r="J167">
            <v>1098.9000000000001</v>
          </cell>
          <cell r="K167">
            <v>1298.8799999999999</v>
          </cell>
          <cell r="L167">
            <v>183.16</v>
          </cell>
          <cell r="M167">
            <v>99.9</v>
          </cell>
          <cell r="N167">
            <v>54.12</v>
          </cell>
          <cell r="O167">
            <v>500</v>
          </cell>
          <cell r="P167">
            <v>500.03999999999996</v>
          </cell>
          <cell r="Q167">
            <v>500.05999999999995</v>
          </cell>
          <cell r="R167">
            <v>300.00000000000023</v>
          </cell>
          <cell r="S167">
            <v>1599</v>
          </cell>
          <cell r="T167">
            <v>1599</v>
          </cell>
          <cell r="U167">
            <v>1598.96</v>
          </cell>
          <cell r="V167">
            <v>1598.88</v>
          </cell>
          <cell r="W167">
            <v>266.5</v>
          </cell>
          <cell r="X167">
            <v>145.36000000000001</v>
          </cell>
          <cell r="Y167">
            <v>66.62</v>
          </cell>
          <cell r="Z167">
            <v>1099</v>
          </cell>
          <cell r="AA167">
            <v>1099</v>
          </cell>
          <cell r="AB167">
            <v>1099</v>
          </cell>
          <cell r="AC167">
            <v>1299</v>
          </cell>
        </row>
        <row r="168">
          <cell r="F168" t="str">
            <v>Redmi Note 14 Pro 5G 12/256 зел</v>
          </cell>
          <cell r="G168">
            <v>1099</v>
          </cell>
          <cell r="H168">
            <v>25</v>
          </cell>
          <cell r="I168">
            <v>1098.96</v>
          </cell>
          <cell r="J168">
            <v>1098.9000000000001</v>
          </cell>
          <cell r="K168">
            <v>1298.8799999999999</v>
          </cell>
          <cell r="L168">
            <v>183.16</v>
          </cell>
          <cell r="M168">
            <v>99.9</v>
          </cell>
          <cell r="N168">
            <v>54.12</v>
          </cell>
          <cell r="O168">
            <v>500</v>
          </cell>
          <cell r="P168">
            <v>500.03999999999996</v>
          </cell>
          <cell r="Q168">
            <v>500.05999999999995</v>
          </cell>
          <cell r="R168">
            <v>300.00000000000023</v>
          </cell>
          <cell r="S168">
            <v>1599</v>
          </cell>
          <cell r="T168">
            <v>1599</v>
          </cell>
          <cell r="U168">
            <v>1598.96</v>
          </cell>
          <cell r="V168">
            <v>1598.88</v>
          </cell>
          <cell r="W168">
            <v>266.5</v>
          </cell>
          <cell r="X168">
            <v>145.36000000000001</v>
          </cell>
          <cell r="Y168">
            <v>66.62</v>
          </cell>
          <cell r="Z168">
            <v>1099</v>
          </cell>
          <cell r="AA168">
            <v>1099</v>
          </cell>
          <cell r="AB168">
            <v>1099</v>
          </cell>
          <cell r="AC168">
            <v>1299</v>
          </cell>
        </row>
        <row r="169">
          <cell r="F169" t="str">
            <v>Redmi Note 14S 8/256 фиол</v>
          </cell>
          <cell r="G169">
            <v>699</v>
          </cell>
          <cell r="H169">
            <v>15</v>
          </cell>
          <cell r="I169">
            <v>699</v>
          </cell>
          <cell r="J169">
            <v>698.93999999999994</v>
          </cell>
          <cell r="K169">
            <v>998.87999999999988</v>
          </cell>
          <cell r="L169">
            <v>116.5</v>
          </cell>
          <cell r="M169">
            <v>63.54</v>
          </cell>
          <cell r="N169">
            <v>41.62</v>
          </cell>
          <cell r="O169">
            <v>200</v>
          </cell>
          <cell r="P169">
            <v>199.98000000000002</v>
          </cell>
          <cell r="Q169">
            <v>199.98000000000002</v>
          </cell>
          <cell r="R169">
            <v>120</v>
          </cell>
          <cell r="S169">
            <v>899</v>
          </cell>
          <cell r="T169">
            <v>898.98</v>
          </cell>
          <cell r="U169">
            <v>898.92</v>
          </cell>
          <cell r="V169">
            <v>1118.8799999999999</v>
          </cell>
          <cell r="W169">
            <v>149.83000000000001</v>
          </cell>
          <cell r="X169">
            <v>81.72</v>
          </cell>
          <cell r="Y169">
            <v>46.62</v>
          </cell>
          <cell r="Z169">
            <v>699</v>
          </cell>
          <cell r="AA169">
            <v>699</v>
          </cell>
          <cell r="AB169">
            <v>699</v>
          </cell>
          <cell r="AC169">
            <v>999</v>
          </cell>
        </row>
        <row r="170">
          <cell r="F170" t="str">
            <v>Redmi Note 14S 8/256 черн</v>
          </cell>
          <cell r="G170">
            <v>699</v>
          </cell>
          <cell r="H170">
            <v>15</v>
          </cell>
          <cell r="I170">
            <v>699</v>
          </cell>
          <cell r="J170">
            <v>698.93999999999994</v>
          </cell>
          <cell r="K170">
            <v>998.87999999999988</v>
          </cell>
          <cell r="L170">
            <v>116.5</v>
          </cell>
          <cell r="M170">
            <v>63.54</v>
          </cell>
          <cell r="N170">
            <v>41.62</v>
          </cell>
          <cell r="O170">
            <v>200</v>
          </cell>
          <cell r="P170">
            <v>199.98000000000002</v>
          </cell>
          <cell r="Q170">
            <v>199.98000000000002</v>
          </cell>
          <cell r="R170">
            <v>120</v>
          </cell>
          <cell r="S170">
            <v>899</v>
          </cell>
          <cell r="T170">
            <v>898.98</v>
          </cell>
          <cell r="U170">
            <v>898.92</v>
          </cell>
          <cell r="V170">
            <v>1118.8799999999999</v>
          </cell>
          <cell r="W170">
            <v>149.83000000000001</v>
          </cell>
          <cell r="X170">
            <v>81.72</v>
          </cell>
          <cell r="Y170">
            <v>46.62</v>
          </cell>
          <cell r="Z170">
            <v>699</v>
          </cell>
          <cell r="AA170">
            <v>699</v>
          </cell>
          <cell r="AB170">
            <v>699</v>
          </cell>
          <cell r="AC170">
            <v>999</v>
          </cell>
        </row>
        <row r="171">
          <cell r="F171" t="str">
            <v>Redmi Pad Pro 6/128 сер</v>
          </cell>
          <cell r="G171">
            <v>699</v>
          </cell>
          <cell r="H171" t="str">
            <v/>
          </cell>
          <cell r="I171">
            <v>699</v>
          </cell>
          <cell r="J171">
            <v>728.8599999999999</v>
          </cell>
          <cell r="K171">
            <v>798.96</v>
          </cell>
          <cell r="L171">
            <v>116.5</v>
          </cell>
          <cell r="M171">
            <v>66.259999999999991</v>
          </cell>
          <cell r="N171">
            <v>33.29</v>
          </cell>
          <cell r="O171">
            <v>150</v>
          </cell>
          <cell r="P171">
            <v>150</v>
          </cell>
          <cell r="Q171">
            <v>120.12000000000012</v>
          </cell>
          <cell r="R171">
            <v>49.67999999999995</v>
          </cell>
          <cell r="S171">
            <v>849</v>
          </cell>
          <cell r="T171">
            <v>849</v>
          </cell>
          <cell r="U171">
            <v>848.98</v>
          </cell>
          <cell r="V171">
            <v>848.64</v>
          </cell>
          <cell r="W171">
            <v>141.5</v>
          </cell>
          <cell r="X171">
            <v>77.180000000000007</v>
          </cell>
          <cell r="Y171">
            <v>35.36</v>
          </cell>
          <cell r="Z171">
            <v>699</v>
          </cell>
          <cell r="AA171">
            <v>699</v>
          </cell>
          <cell r="AB171">
            <v>729</v>
          </cell>
          <cell r="AC171">
            <v>799</v>
          </cell>
          <cell r="AD171">
            <v>1684</v>
          </cell>
        </row>
        <row r="172">
          <cell r="F172" t="str">
            <v>Redmi Pad Pro 6/128 зел</v>
          </cell>
          <cell r="G172">
            <v>699</v>
          </cell>
          <cell r="H172" t="str">
            <v/>
          </cell>
          <cell r="I172">
            <v>699</v>
          </cell>
          <cell r="J172">
            <v>728.8599999999999</v>
          </cell>
          <cell r="K172">
            <v>798.96</v>
          </cell>
          <cell r="L172">
            <v>116.5</v>
          </cell>
          <cell r="M172">
            <v>66.259999999999991</v>
          </cell>
          <cell r="N172">
            <v>33.29</v>
          </cell>
          <cell r="O172">
            <v>150</v>
          </cell>
          <cell r="P172">
            <v>150</v>
          </cell>
          <cell r="Q172">
            <v>120.12000000000012</v>
          </cell>
          <cell r="R172">
            <v>49.67999999999995</v>
          </cell>
          <cell r="S172">
            <v>849</v>
          </cell>
          <cell r="T172">
            <v>849</v>
          </cell>
          <cell r="U172">
            <v>848.98</v>
          </cell>
          <cell r="V172">
            <v>848.64</v>
          </cell>
          <cell r="W172">
            <v>141.5</v>
          </cell>
          <cell r="X172">
            <v>77.180000000000007</v>
          </cell>
          <cell r="Y172">
            <v>35.36</v>
          </cell>
          <cell r="Z172">
            <v>699</v>
          </cell>
          <cell r="AA172">
            <v>699</v>
          </cell>
          <cell r="AB172">
            <v>729</v>
          </cell>
          <cell r="AC172">
            <v>799</v>
          </cell>
          <cell r="AD172">
            <v>1684</v>
          </cell>
        </row>
        <row r="173">
          <cell r="F173" t="str">
            <v>Redmi Pad Pro 8/256 син</v>
          </cell>
          <cell r="G173">
            <v>899</v>
          </cell>
          <cell r="H173">
            <v>20</v>
          </cell>
          <cell r="I173">
            <v>898.98</v>
          </cell>
          <cell r="J173">
            <v>898.92</v>
          </cell>
          <cell r="K173">
            <v>998.87999999999988</v>
          </cell>
          <cell r="L173">
            <v>149.83000000000001</v>
          </cell>
          <cell r="M173">
            <v>81.72</v>
          </cell>
          <cell r="N173">
            <v>41.62</v>
          </cell>
          <cell r="O173">
            <v>150</v>
          </cell>
          <cell r="P173">
            <v>150</v>
          </cell>
          <cell r="Q173">
            <v>150.04000000000008</v>
          </cell>
          <cell r="R173">
            <v>49.9200000000003</v>
          </cell>
          <cell r="S173">
            <v>1049</v>
          </cell>
          <cell r="T173">
            <v>1048.98</v>
          </cell>
          <cell r="U173">
            <v>1048.96</v>
          </cell>
          <cell r="V173">
            <v>1048.8000000000002</v>
          </cell>
          <cell r="W173">
            <v>174.83</v>
          </cell>
          <cell r="X173">
            <v>95.36</v>
          </cell>
          <cell r="Y173">
            <v>43.7</v>
          </cell>
          <cell r="Z173">
            <v>899</v>
          </cell>
          <cell r="AA173">
            <v>899</v>
          </cell>
          <cell r="AB173">
            <v>899</v>
          </cell>
          <cell r="AC173">
            <v>999</v>
          </cell>
          <cell r="AD173">
            <v>2293</v>
          </cell>
        </row>
        <row r="174">
          <cell r="F174" t="str">
            <v>Redmi Pad Pro 8/256 сер</v>
          </cell>
          <cell r="G174">
            <v>899</v>
          </cell>
          <cell r="H174">
            <v>20</v>
          </cell>
          <cell r="I174">
            <v>898.98</v>
          </cell>
          <cell r="J174">
            <v>898.92</v>
          </cell>
          <cell r="K174">
            <v>998.87999999999988</v>
          </cell>
          <cell r="L174">
            <v>149.83000000000001</v>
          </cell>
          <cell r="M174">
            <v>81.72</v>
          </cell>
          <cell r="N174">
            <v>41.62</v>
          </cell>
          <cell r="O174">
            <v>150</v>
          </cell>
          <cell r="P174">
            <v>150</v>
          </cell>
          <cell r="Q174">
            <v>150.04000000000008</v>
          </cell>
          <cell r="R174">
            <v>49.9200000000003</v>
          </cell>
          <cell r="S174">
            <v>1049</v>
          </cell>
          <cell r="T174">
            <v>1048.98</v>
          </cell>
          <cell r="U174">
            <v>1048.96</v>
          </cell>
          <cell r="V174">
            <v>1048.8000000000002</v>
          </cell>
          <cell r="W174">
            <v>174.83</v>
          </cell>
          <cell r="X174">
            <v>95.36</v>
          </cell>
          <cell r="Y174">
            <v>43.7</v>
          </cell>
          <cell r="Z174">
            <v>899</v>
          </cell>
          <cell r="AA174">
            <v>899</v>
          </cell>
          <cell r="AB174">
            <v>899</v>
          </cell>
          <cell r="AC174">
            <v>999</v>
          </cell>
          <cell r="AD174">
            <v>2293</v>
          </cell>
        </row>
        <row r="175">
          <cell r="F175" t="str">
            <v>Аэрогриль Xiaomi Air Fryer 6.5L бел</v>
          </cell>
          <cell r="G175">
            <v>289</v>
          </cell>
          <cell r="H175" t="str">
            <v/>
          </cell>
          <cell r="I175">
            <v>298.92</v>
          </cell>
          <cell r="J175">
            <v>308.99</v>
          </cell>
          <cell r="K175">
            <v>338.88</v>
          </cell>
          <cell r="L175">
            <v>49.82</v>
          </cell>
          <cell r="M175">
            <v>28.09</v>
          </cell>
          <cell r="N175">
            <v>14.12</v>
          </cell>
          <cell r="O175">
            <v>70</v>
          </cell>
          <cell r="P175">
            <v>60.06</v>
          </cell>
          <cell r="Q175">
            <v>49.94</v>
          </cell>
          <cell r="R175">
            <v>30</v>
          </cell>
          <cell r="S175">
            <v>359</v>
          </cell>
          <cell r="T175">
            <v>358.98</v>
          </cell>
          <cell r="U175">
            <v>358.93</v>
          </cell>
          <cell r="V175">
            <v>368.88</v>
          </cell>
          <cell r="W175">
            <v>59.83</v>
          </cell>
          <cell r="X175">
            <v>32.630000000000003</v>
          </cell>
          <cell r="Y175">
            <v>15.37</v>
          </cell>
          <cell r="Z175">
            <v>284</v>
          </cell>
          <cell r="AA175">
            <v>294</v>
          </cell>
          <cell r="AB175">
            <v>300</v>
          </cell>
          <cell r="AC175">
            <v>338</v>
          </cell>
          <cell r="AD175">
            <v>399</v>
          </cell>
        </row>
        <row r="176">
          <cell r="F176" t="str">
            <v>Аэрогриль Xiaomi Air Fryer 6.5L черн</v>
          </cell>
          <cell r="G176">
            <v>289</v>
          </cell>
          <cell r="H176" t="str">
            <v/>
          </cell>
          <cell r="I176">
            <v>298.92</v>
          </cell>
          <cell r="J176">
            <v>308.99</v>
          </cell>
          <cell r="K176">
            <v>338.88</v>
          </cell>
          <cell r="L176">
            <v>49.82</v>
          </cell>
          <cell r="M176">
            <v>28.09</v>
          </cell>
          <cell r="N176">
            <v>14.12</v>
          </cell>
          <cell r="O176">
            <v>70</v>
          </cell>
          <cell r="P176">
            <v>60.06</v>
          </cell>
          <cell r="Q176">
            <v>49.94</v>
          </cell>
          <cell r="R176">
            <v>30</v>
          </cell>
          <cell r="S176">
            <v>359</v>
          </cell>
          <cell r="T176">
            <v>358.98</v>
          </cell>
          <cell r="U176">
            <v>358.93</v>
          </cell>
          <cell r="V176">
            <v>368.88</v>
          </cell>
          <cell r="W176">
            <v>59.83</v>
          </cell>
          <cell r="X176">
            <v>32.630000000000003</v>
          </cell>
          <cell r="Y176">
            <v>15.37</v>
          </cell>
          <cell r="Z176">
            <v>284</v>
          </cell>
          <cell r="AA176">
            <v>294</v>
          </cell>
          <cell r="AB176">
            <v>300</v>
          </cell>
          <cell r="AC176">
            <v>338</v>
          </cell>
          <cell r="AD176">
            <v>399</v>
          </cell>
        </row>
        <row r="177">
          <cell r="F177" t="str">
            <v>Аэрогриль Xiaomi Smart Air Fryer E 6L</v>
          </cell>
          <cell r="G177">
            <v>199</v>
          </cell>
          <cell r="H177">
            <v>3</v>
          </cell>
          <cell r="I177">
            <v>198.95999999999998</v>
          </cell>
          <cell r="J177">
            <v>210.98</v>
          </cell>
          <cell r="K177">
            <v>228.95999999999998</v>
          </cell>
          <cell r="L177">
            <v>33.159999999999997</v>
          </cell>
          <cell r="M177">
            <v>19.18</v>
          </cell>
          <cell r="N177">
            <v>9.5399999999999991</v>
          </cell>
          <cell r="O177">
            <v>100</v>
          </cell>
          <cell r="P177">
            <v>99.960000000000036</v>
          </cell>
          <cell r="Q177">
            <v>88.000000000000028</v>
          </cell>
          <cell r="R177">
            <v>79.680000000000007</v>
          </cell>
          <cell r="S177">
            <v>299</v>
          </cell>
          <cell r="T177">
            <v>298.92</v>
          </cell>
          <cell r="U177">
            <v>298.98</v>
          </cell>
          <cell r="V177">
            <v>308.64</v>
          </cell>
          <cell r="W177">
            <v>49.82</v>
          </cell>
          <cell r="X177">
            <v>27.18</v>
          </cell>
          <cell r="Y177">
            <v>12.86</v>
          </cell>
          <cell r="Z177">
            <v>199</v>
          </cell>
          <cell r="AA177">
            <v>198.95999999999998</v>
          </cell>
          <cell r="AB177">
            <v>210.98</v>
          </cell>
          <cell r="AC177">
            <v>228.95999999999998</v>
          </cell>
          <cell r="AD177">
            <v>399</v>
          </cell>
        </row>
        <row r="178">
          <cell r="F178" t="str">
            <v>Аэрогриль Xiaomi Smart Air Fryer 5.5L</v>
          </cell>
          <cell r="G178">
            <v>339</v>
          </cell>
          <cell r="H178">
            <v>5</v>
          </cell>
          <cell r="I178">
            <v>348.96</v>
          </cell>
          <cell r="J178">
            <v>378.95000000000005</v>
          </cell>
          <cell r="K178">
            <v>398.88</v>
          </cell>
          <cell r="L178">
            <v>58.16</v>
          </cell>
          <cell r="M178">
            <v>34.450000000000003</v>
          </cell>
          <cell r="N178">
            <v>16.62</v>
          </cell>
          <cell r="O178">
            <v>110</v>
          </cell>
          <cell r="P178">
            <v>100.02000000000004</v>
          </cell>
          <cell r="Q178">
            <v>69.95999999999998</v>
          </cell>
          <cell r="R178">
            <v>49.919999999999959</v>
          </cell>
          <cell r="S178">
            <v>449</v>
          </cell>
          <cell r="T178">
            <v>448.98</v>
          </cell>
          <cell r="U178">
            <v>448.91</v>
          </cell>
          <cell r="V178">
            <v>448.79999999999995</v>
          </cell>
          <cell r="W178">
            <v>74.83</v>
          </cell>
          <cell r="X178">
            <v>40.81</v>
          </cell>
          <cell r="Y178">
            <v>18.7</v>
          </cell>
          <cell r="Z178">
            <v>324</v>
          </cell>
          <cell r="AA178">
            <v>338</v>
          </cell>
          <cell r="AB178">
            <v>344</v>
          </cell>
          <cell r="AC178">
            <v>386</v>
          </cell>
          <cell r="AD178">
            <v>499</v>
          </cell>
        </row>
        <row r="179">
          <cell r="F179" t="str">
            <v>Наушники Honor Choice Earbuds S7 сер</v>
          </cell>
          <cell r="G179">
            <v>99</v>
          </cell>
          <cell r="H179" t="str">
            <v/>
          </cell>
          <cell r="I179">
            <v>99</v>
          </cell>
          <cell r="J179">
            <v>178.97</v>
          </cell>
          <cell r="K179">
            <v>178.8</v>
          </cell>
          <cell r="L179">
            <v>16.5</v>
          </cell>
          <cell r="M179">
            <v>16.27</v>
          </cell>
          <cell r="N179">
            <v>7.45</v>
          </cell>
          <cell r="O179">
            <v>80</v>
          </cell>
          <cell r="P179">
            <v>79.97999999999999</v>
          </cell>
          <cell r="Q179">
            <v>0</v>
          </cell>
          <cell r="R179">
            <v>0</v>
          </cell>
          <cell r="S179">
            <v>179</v>
          </cell>
          <cell r="T179">
            <v>178.98</v>
          </cell>
          <cell r="U179">
            <v>178.97</v>
          </cell>
          <cell r="V179">
            <v>178.8</v>
          </cell>
          <cell r="W179">
            <v>29.83</v>
          </cell>
          <cell r="X179">
            <v>16.27</v>
          </cell>
          <cell r="Y179">
            <v>7.45</v>
          </cell>
          <cell r="Z179">
            <v>99</v>
          </cell>
          <cell r="AA179">
            <v>99</v>
          </cell>
          <cell r="AB179">
            <v>178.97</v>
          </cell>
          <cell r="AC179">
            <v>178.8</v>
          </cell>
          <cell r="AD179">
            <v>229</v>
          </cell>
        </row>
        <row r="180">
          <cell r="F180" t="str">
            <v>Наушники Honor Choice Earbuds S7 бел</v>
          </cell>
          <cell r="G180">
            <v>99</v>
          </cell>
          <cell r="H180" t="str">
            <v/>
          </cell>
          <cell r="I180">
            <v>99</v>
          </cell>
          <cell r="J180">
            <v>178.97</v>
          </cell>
          <cell r="K180">
            <v>178.8</v>
          </cell>
          <cell r="L180">
            <v>16.5</v>
          </cell>
          <cell r="M180">
            <v>16.27</v>
          </cell>
          <cell r="N180">
            <v>7.45</v>
          </cell>
          <cell r="O180">
            <v>80</v>
          </cell>
          <cell r="P180">
            <v>79.97999999999999</v>
          </cell>
          <cell r="Q180">
            <v>0</v>
          </cell>
          <cell r="R180">
            <v>0</v>
          </cell>
          <cell r="S180">
            <v>179</v>
          </cell>
          <cell r="T180">
            <v>178.98</v>
          </cell>
          <cell r="U180">
            <v>178.97</v>
          </cell>
          <cell r="V180">
            <v>178.8</v>
          </cell>
          <cell r="W180">
            <v>29.83</v>
          </cell>
          <cell r="X180">
            <v>16.27</v>
          </cell>
          <cell r="Y180">
            <v>7.45</v>
          </cell>
          <cell r="Z180">
            <v>99</v>
          </cell>
          <cell r="AA180">
            <v>99</v>
          </cell>
          <cell r="AB180">
            <v>178.97</v>
          </cell>
          <cell r="AC180">
            <v>178.8</v>
          </cell>
          <cell r="AD180">
            <v>229</v>
          </cell>
        </row>
        <row r="181">
          <cell r="F181" t="str">
            <v>БП Наушники Huawei FreeBuds 6i бел</v>
          </cell>
          <cell r="G181">
            <v>149</v>
          </cell>
          <cell r="H181" t="str">
            <v/>
          </cell>
          <cell r="I181">
            <v>148.97999999999999</v>
          </cell>
          <cell r="J181">
            <v>148.94</v>
          </cell>
          <cell r="K181">
            <v>148.80000000000001</v>
          </cell>
          <cell r="L181">
            <v>24.83</v>
          </cell>
          <cell r="M181">
            <v>13.54</v>
          </cell>
          <cell r="N181">
            <v>6.2</v>
          </cell>
          <cell r="O181">
            <v>30</v>
          </cell>
          <cell r="P181">
            <v>30</v>
          </cell>
          <cell r="Q181">
            <v>30.03</v>
          </cell>
          <cell r="R181">
            <v>30</v>
          </cell>
          <cell r="S181">
            <v>179</v>
          </cell>
          <cell r="T181">
            <v>178.98</v>
          </cell>
          <cell r="U181">
            <v>178.97</v>
          </cell>
          <cell r="V181">
            <v>178.8</v>
          </cell>
          <cell r="W181">
            <v>29.83</v>
          </cell>
          <cell r="X181">
            <v>16.27</v>
          </cell>
          <cell r="Y181">
            <v>7.45</v>
          </cell>
          <cell r="Z181">
            <v>149</v>
          </cell>
          <cell r="AA181">
            <v>148.97999999999999</v>
          </cell>
          <cell r="AB181">
            <v>148.94</v>
          </cell>
          <cell r="AC181">
            <v>148.80000000000001</v>
          </cell>
          <cell r="AD181">
            <v>269</v>
          </cell>
        </row>
        <row r="182">
          <cell r="F182" t="str">
            <v>БП Наушники Huawei FreeBuds 6i фиол</v>
          </cell>
          <cell r="G182">
            <v>149</v>
          </cell>
          <cell r="H182" t="str">
            <v/>
          </cell>
          <cell r="I182">
            <v>148.97999999999999</v>
          </cell>
          <cell r="J182">
            <v>148.94</v>
          </cell>
          <cell r="K182">
            <v>148.80000000000001</v>
          </cell>
          <cell r="L182">
            <v>24.83</v>
          </cell>
          <cell r="M182">
            <v>13.54</v>
          </cell>
          <cell r="N182">
            <v>6.2</v>
          </cell>
          <cell r="O182">
            <v>30</v>
          </cell>
          <cell r="P182">
            <v>30</v>
          </cell>
          <cell r="Q182">
            <v>30.03</v>
          </cell>
          <cell r="R182">
            <v>30</v>
          </cell>
          <cell r="S182">
            <v>179</v>
          </cell>
          <cell r="T182">
            <v>178.98</v>
          </cell>
          <cell r="U182">
            <v>178.97</v>
          </cell>
          <cell r="V182">
            <v>178.8</v>
          </cell>
          <cell r="W182">
            <v>29.83</v>
          </cell>
          <cell r="X182">
            <v>16.27</v>
          </cell>
          <cell r="Y182">
            <v>7.45</v>
          </cell>
          <cell r="Z182">
            <v>149</v>
          </cell>
          <cell r="AA182">
            <v>148.97999999999999</v>
          </cell>
          <cell r="AB182">
            <v>148.94</v>
          </cell>
          <cell r="AC182">
            <v>148.80000000000001</v>
          </cell>
          <cell r="AD182">
            <v>269</v>
          </cell>
        </row>
        <row r="183">
          <cell r="F183" t="str">
            <v>БП Наушники Huawei FreeBuds 6i черн</v>
          </cell>
          <cell r="G183">
            <v>149</v>
          </cell>
          <cell r="H183" t="str">
            <v/>
          </cell>
          <cell r="I183">
            <v>148.97999999999999</v>
          </cell>
          <cell r="J183">
            <v>148.94</v>
          </cell>
          <cell r="K183">
            <v>148.80000000000001</v>
          </cell>
          <cell r="L183">
            <v>24.83</v>
          </cell>
          <cell r="M183">
            <v>13.54</v>
          </cell>
          <cell r="N183">
            <v>6.2</v>
          </cell>
          <cell r="O183">
            <v>30</v>
          </cell>
          <cell r="P183">
            <v>30</v>
          </cell>
          <cell r="Q183">
            <v>30.03</v>
          </cell>
          <cell r="R183">
            <v>30</v>
          </cell>
          <cell r="S183">
            <v>179</v>
          </cell>
          <cell r="T183">
            <v>178.98</v>
          </cell>
          <cell r="U183">
            <v>178.97</v>
          </cell>
          <cell r="V183">
            <v>178.8</v>
          </cell>
          <cell r="W183">
            <v>29.83</v>
          </cell>
          <cell r="X183">
            <v>16.27</v>
          </cell>
          <cell r="Y183">
            <v>7.45</v>
          </cell>
          <cell r="Z183">
            <v>149</v>
          </cell>
          <cell r="AA183">
            <v>148.97999999999999</v>
          </cell>
          <cell r="AB183">
            <v>148.94</v>
          </cell>
          <cell r="AC183">
            <v>148.80000000000001</v>
          </cell>
          <cell r="AD183">
            <v>269</v>
          </cell>
        </row>
        <row r="184">
          <cell r="F184" t="str">
            <v>Бумага Xiaomi Mi Portable Photo Printer</v>
          </cell>
          <cell r="G184">
            <v>29</v>
          </cell>
          <cell r="H184">
            <v>0</v>
          </cell>
          <cell r="I184">
            <v>28.92</v>
          </cell>
          <cell r="J184">
            <v>28.93</v>
          </cell>
          <cell r="K184">
            <v>38.880000000000003</v>
          </cell>
          <cell r="L184">
            <v>4.82</v>
          </cell>
          <cell r="M184">
            <v>2.63</v>
          </cell>
          <cell r="N184">
            <v>1.62</v>
          </cell>
          <cell r="O184">
            <v>10</v>
          </cell>
          <cell r="P184">
            <v>10.079999999999998</v>
          </cell>
          <cell r="Q184">
            <v>10.009999999999998</v>
          </cell>
          <cell r="R184">
            <v>0</v>
          </cell>
          <cell r="S184">
            <v>39</v>
          </cell>
          <cell r="T184">
            <v>39</v>
          </cell>
          <cell r="U184">
            <v>38.94</v>
          </cell>
          <cell r="V184">
            <v>38.880000000000003</v>
          </cell>
          <cell r="W184">
            <v>6.5</v>
          </cell>
          <cell r="X184">
            <v>3.54</v>
          </cell>
          <cell r="Y184">
            <v>1.62</v>
          </cell>
          <cell r="Z184">
            <v>29</v>
          </cell>
          <cell r="AA184">
            <v>28.92</v>
          </cell>
          <cell r="AB184">
            <v>28.93</v>
          </cell>
          <cell r="AC184">
            <v>38.880000000000003</v>
          </cell>
          <cell r="AD184">
            <v>39</v>
          </cell>
        </row>
        <row r="185">
          <cell r="F185" t="str">
            <v>Ирригатор Evolution WF-03 т.син</v>
          </cell>
          <cell r="G185">
            <v>79</v>
          </cell>
          <cell r="H185" t="str">
            <v/>
          </cell>
          <cell r="I185">
            <v>78.960000000000008</v>
          </cell>
          <cell r="J185">
            <v>88.99</v>
          </cell>
          <cell r="K185">
            <v>94.800000000000011</v>
          </cell>
          <cell r="L185">
            <v>13.16</v>
          </cell>
          <cell r="M185">
            <v>8.09</v>
          </cell>
          <cell r="N185">
            <v>3.95</v>
          </cell>
          <cell r="O185">
            <v>60</v>
          </cell>
          <cell r="P185">
            <v>60</v>
          </cell>
          <cell r="Q185">
            <v>49.83</v>
          </cell>
          <cell r="R185">
            <v>43.919999999999987</v>
          </cell>
          <cell r="S185">
            <v>139</v>
          </cell>
          <cell r="T185">
            <v>138.96</v>
          </cell>
          <cell r="U185">
            <v>138.82</v>
          </cell>
          <cell r="V185">
            <v>138.72</v>
          </cell>
          <cell r="W185">
            <v>23.16</v>
          </cell>
          <cell r="X185">
            <v>12.62</v>
          </cell>
          <cell r="Y185">
            <v>5.78</v>
          </cell>
          <cell r="Z185">
            <v>79</v>
          </cell>
          <cell r="AA185">
            <v>78.960000000000008</v>
          </cell>
          <cell r="AB185">
            <v>88.99</v>
          </cell>
          <cell r="AC185">
            <v>94.800000000000011</v>
          </cell>
          <cell r="AD185">
            <v>149</v>
          </cell>
        </row>
        <row r="186">
          <cell r="F186" t="str">
            <v>К Honor Earbuds X5 Lite бел+Band 9 ч</v>
          </cell>
          <cell r="G186">
            <v>109</v>
          </cell>
          <cell r="H186">
            <v>3</v>
          </cell>
          <cell r="I186">
            <v>108.96000000000001</v>
          </cell>
          <cell r="J186">
            <v>108.9</v>
          </cell>
          <cell r="K186">
            <v>228.95999999999998</v>
          </cell>
          <cell r="L186">
            <v>18.16</v>
          </cell>
          <cell r="M186">
            <v>9.9</v>
          </cell>
          <cell r="N186">
            <v>9.5399999999999991</v>
          </cell>
          <cell r="O186">
            <v>76</v>
          </cell>
          <cell r="P186">
            <v>110.03999999999999</v>
          </cell>
          <cell r="Q186">
            <v>109.99999999999997</v>
          </cell>
          <cell r="R186">
            <v>0</v>
          </cell>
          <cell r="S186">
            <v>185</v>
          </cell>
          <cell r="T186">
            <v>219</v>
          </cell>
          <cell r="U186">
            <v>218.89999999999998</v>
          </cell>
          <cell r="V186">
            <v>228.95999999999998</v>
          </cell>
          <cell r="W186">
            <v>36.5</v>
          </cell>
          <cell r="X186">
            <v>19.899999999999999</v>
          </cell>
          <cell r="Y186">
            <v>9.5399999999999991</v>
          </cell>
          <cell r="Z186">
            <v>109</v>
          </cell>
          <cell r="AA186">
            <v>108.96000000000001</v>
          </cell>
          <cell r="AB186">
            <v>108.9</v>
          </cell>
          <cell r="AC186">
            <v>228.95999999999998</v>
          </cell>
          <cell r="AD186">
            <v>259</v>
          </cell>
        </row>
        <row r="187">
          <cell r="F187" t="str">
            <v>Кофеварка Xiaomi Espresso Machine</v>
          </cell>
          <cell r="G187">
            <v>329</v>
          </cell>
          <cell r="H187">
            <v>5</v>
          </cell>
          <cell r="I187">
            <v>328.98</v>
          </cell>
          <cell r="J187">
            <v>348.91999999999996</v>
          </cell>
          <cell r="K187">
            <v>388.79999999999995</v>
          </cell>
          <cell r="L187">
            <v>54.83</v>
          </cell>
          <cell r="M187">
            <v>31.72</v>
          </cell>
          <cell r="N187">
            <v>16.2</v>
          </cell>
          <cell r="O187">
            <v>100</v>
          </cell>
          <cell r="P187">
            <v>100.01999999999998</v>
          </cell>
          <cell r="Q187">
            <v>80.080000000000041</v>
          </cell>
          <cell r="R187">
            <v>40.080000000000041</v>
          </cell>
          <cell r="S187">
            <v>429</v>
          </cell>
          <cell r="T187">
            <v>429</v>
          </cell>
          <cell r="U187">
            <v>429</v>
          </cell>
          <cell r="V187">
            <v>428.88</v>
          </cell>
          <cell r="W187">
            <v>71.5</v>
          </cell>
          <cell r="X187">
            <v>39</v>
          </cell>
          <cell r="Y187">
            <v>17.87</v>
          </cell>
          <cell r="Z187">
            <v>329</v>
          </cell>
          <cell r="AA187">
            <v>328.98</v>
          </cell>
          <cell r="AB187">
            <v>348.91999999999996</v>
          </cell>
          <cell r="AC187">
            <v>388.79999999999995</v>
          </cell>
          <cell r="AD187">
            <v>499</v>
          </cell>
        </row>
        <row r="188">
          <cell r="F188" t="str">
            <v>Отпариватель Evolution HANDY 1 сер</v>
          </cell>
          <cell r="G188">
            <v>89</v>
          </cell>
          <cell r="H188" t="str">
            <v/>
          </cell>
          <cell r="I188">
            <v>99</v>
          </cell>
          <cell r="J188">
            <v>99</v>
          </cell>
          <cell r="K188">
            <v>108.96000000000001</v>
          </cell>
          <cell r="L188">
            <v>16.5</v>
          </cell>
          <cell r="M188">
            <v>9</v>
          </cell>
          <cell r="N188">
            <v>4.54</v>
          </cell>
          <cell r="O188">
            <v>46</v>
          </cell>
          <cell r="P188">
            <v>36</v>
          </cell>
          <cell r="Q188">
            <v>35.859999999999985</v>
          </cell>
          <cell r="R188">
            <v>25.919999999999987</v>
          </cell>
          <cell r="S188">
            <v>135</v>
          </cell>
          <cell r="T188">
            <v>135</v>
          </cell>
          <cell r="U188">
            <v>134.85999999999999</v>
          </cell>
          <cell r="V188">
            <v>134.88</v>
          </cell>
          <cell r="W188">
            <v>22.5</v>
          </cell>
          <cell r="X188">
            <v>12.26</v>
          </cell>
          <cell r="Y188">
            <v>5.62</v>
          </cell>
          <cell r="Z188">
            <v>89</v>
          </cell>
          <cell r="AA188">
            <v>99</v>
          </cell>
          <cell r="AB188">
            <v>99</v>
          </cell>
          <cell r="AC188">
            <v>108.96000000000001</v>
          </cell>
          <cell r="AD188">
            <v>145</v>
          </cell>
        </row>
        <row r="189">
          <cell r="F189" t="str">
            <v>Блендер 5 в 1 Evolution HBS-0651 син</v>
          </cell>
          <cell r="G189">
            <v>119</v>
          </cell>
          <cell r="H189">
            <v>3</v>
          </cell>
          <cell r="I189">
            <v>118.91999999999999</v>
          </cell>
          <cell r="J189">
            <v>132</v>
          </cell>
          <cell r="K189" t="str">
            <v/>
          </cell>
          <cell r="L189">
            <v>19.819999999999997</v>
          </cell>
          <cell r="M189">
            <v>12</v>
          </cell>
          <cell r="N189" t="str">
            <v/>
          </cell>
          <cell r="O189">
            <v>40</v>
          </cell>
          <cell r="P189">
            <v>40.080000000000013</v>
          </cell>
          <cell r="Q189">
            <v>26.949999999999989</v>
          </cell>
          <cell r="R189" t="str">
            <v/>
          </cell>
          <cell r="S189">
            <v>159</v>
          </cell>
          <cell r="T189">
            <v>159</v>
          </cell>
          <cell r="U189">
            <v>158.94999999999999</v>
          </cell>
          <cell r="V189" t="str">
            <v/>
          </cell>
          <cell r="W189">
            <v>26.5</v>
          </cell>
          <cell r="X189">
            <v>14.45</v>
          </cell>
          <cell r="Y189" t="str">
            <v/>
          </cell>
          <cell r="Z189">
            <v>119</v>
          </cell>
          <cell r="AA189">
            <v>118.91999999999999</v>
          </cell>
          <cell r="AB189">
            <v>132</v>
          </cell>
          <cell r="AC189" t="str">
            <v/>
          </cell>
          <cell r="AD189">
            <v>159.4</v>
          </cell>
        </row>
        <row r="190">
          <cell r="F190" t="str">
            <v>Пылесос Dreame R20 Essential</v>
          </cell>
          <cell r="G190">
            <v>999</v>
          </cell>
          <cell r="H190">
            <v>20</v>
          </cell>
          <cell r="I190">
            <v>999</v>
          </cell>
          <cell r="J190">
            <v>998.8</v>
          </cell>
          <cell r="K190">
            <v>998.87999999999988</v>
          </cell>
          <cell r="L190">
            <v>166.5</v>
          </cell>
          <cell r="M190">
            <v>90.8</v>
          </cell>
          <cell r="N190">
            <v>41.62</v>
          </cell>
          <cell r="O190">
            <v>100</v>
          </cell>
          <cell r="P190">
            <v>99.960000000000036</v>
          </cell>
          <cell r="Q190">
            <v>100.10000000000014</v>
          </cell>
          <cell r="R190">
            <v>100.08000000000015</v>
          </cell>
          <cell r="S190">
            <v>1099</v>
          </cell>
          <cell r="T190">
            <v>1098.96</v>
          </cell>
          <cell r="U190">
            <v>1098.9000000000001</v>
          </cell>
          <cell r="V190">
            <v>1098.96</v>
          </cell>
          <cell r="W190">
            <v>183.16</v>
          </cell>
          <cell r="X190">
            <v>99.9</v>
          </cell>
          <cell r="Y190">
            <v>45.79</v>
          </cell>
          <cell r="Z190">
            <v>852</v>
          </cell>
          <cell r="AA190">
            <v>883.92</v>
          </cell>
          <cell r="AB190">
            <v>899.8</v>
          </cell>
          <cell r="AC190">
            <v>998.87999999999988</v>
          </cell>
          <cell r="AD190">
            <v>1118.8</v>
          </cell>
        </row>
        <row r="191">
          <cell r="F191" t="str">
            <v>Пылесос Trouver Vacuum K30</v>
          </cell>
          <cell r="G191">
            <v>847</v>
          </cell>
          <cell r="H191">
            <v>20</v>
          </cell>
          <cell r="I191">
            <v>846.96</v>
          </cell>
          <cell r="J191">
            <v>847</v>
          </cell>
          <cell r="K191">
            <v>856.80000000000007</v>
          </cell>
          <cell r="L191">
            <v>141.16</v>
          </cell>
          <cell r="M191">
            <v>77</v>
          </cell>
          <cell r="N191">
            <v>35.700000000000003</v>
          </cell>
          <cell r="O191">
            <v>100</v>
          </cell>
          <cell r="P191">
            <v>99.959999999999923</v>
          </cell>
          <cell r="Q191">
            <v>99.990000000000009</v>
          </cell>
          <cell r="R191">
            <v>89.759999999999877</v>
          </cell>
          <cell r="S191">
            <v>947</v>
          </cell>
          <cell r="T191">
            <v>946.92</v>
          </cell>
          <cell r="U191">
            <v>946.99</v>
          </cell>
          <cell r="V191">
            <v>946.56</v>
          </cell>
          <cell r="W191">
            <v>157.82</v>
          </cell>
          <cell r="X191">
            <v>86.09</v>
          </cell>
          <cell r="Y191">
            <v>39.44</v>
          </cell>
          <cell r="Z191">
            <v>774</v>
          </cell>
          <cell r="AA191">
            <v>804</v>
          </cell>
          <cell r="AB191">
            <v>819.94</v>
          </cell>
          <cell r="AC191">
            <v>856.80000000000007</v>
          </cell>
          <cell r="AD191">
            <v>947.1</v>
          </cell>
        </row>
        <row r="192">
          <cell r="F192" t="str">
            <v>Пылесос Xiaomi Robot Vacuum S20+ бел</v>
          </cell>
          <cell r="G192">
            <v>699</v>
          </cell>
          <cell r="H192">
            <v>15</v>
          </cell>
          <cell r="I192">
            <v>699</v>
          </cell>
          <cell r="J192">
            <v>698.93999999999994</v>
          </cell>
          <cell r="K192">
            <v>748.8</v>
          </cell>
          <cell r="L192">
            <v>116.5</v>
          </cell>
          <cell r="M192">
            <v>63.54</v>
          </cell>
          <cell r="N192">
            <v>31.2</v>
          </cell>
          <cell r="O192">
            <v>100</v>
          </cell>
          <cell r="P192">
            <v>99.960000000000036</v>
          </cell>
          <cell r="Q192">
            <v>99.880000000000109</v>
          </cell>
          <cell r="R192">
            <v>70.079999999999927</v>
          </cell>
          <cell r="S192">
            <v>799</v>
          </cell>
          <cell r="T192">
            <v>798.96</v>
          </cell>
          <cell r="U192">
            <v>798.82</v>
          </cell>
          <cell r="V192">
            <v>818.87999999999988</v>
          </cell>
          <cell r="W192">
            <v>133.16</v>
          </cell>
          <cell r="X192">
            <v>72.62</v>
          </cell>
          <cell r="Y192">
            <v>34.119999999999997</v>
          </cell>
          <cell r="Z192">
            <v>648</v>
          </cell>
          <cell r="AA192">
            <v>673.98</v>
          </cell>
          <cell r="AB192">
            <v>685.96</v>
          </cell>
          <cell r="AC192">
            <v>748.8</v>
          </cell>
          <cell r="AD192">
            <v>1229</v>
          </cell>
        </row>
        <row r="193">
          <cell r="F193" t="str">
            <v>Пылесос Xiaomi Robot Vacuum S40C бел</v>
          </cell>
          <cell r="G193">
            <v>399</v>
          </cell>
          <cell r="H193">
            <v>5</v>
          </cell>
          <cell r="I193">
            <v>399</v>
          </cell>
          <cell r="J193">
            <v>398.86000000000007</v>
          </cell>
          <cell r="K193">
            <v>438.96</v>
          </cell>
          <cell r="L193">
            <v>66.5</v>
          </cell>
          <cell r="M193">
            <v>36.260000000000005</v>
          </cell>
          <cell r="N193">
            <v>18.29</v>
          </cell>
          <cell r="O193">
            <v>200</v>
          </cell>
          <cell r="P193">
            <v>199.98000000000002</v>
          </cell>
          <cell r="Q193">
            <v>199.97999999999985</v>
          </cell>
          <cell r="R193">
            <v>159.83999999999997</v>
          </cell>
          <cell r="S193">
            <v>599</v>
          </cell>
          <cell r="T193">
            <v>598.98</v>
          </cell>
          <cell r="U193">
            <v>598.83999999999992</v>
          </cell>
          <cell r="V193">
            <v>598.79999999999995</v>
          </cell>
          <cell r="W193">
            <v>99.83</v>
          </cell>
          <cell r="X193">
            <v>54.44</v>
          </cell>
          <cell r="Y193">
            <v>24.95</v>
          </cell>
          <cell r="Z193">
            <v>399</v>
          </cell>
          <cell r="AA193">
            <v>399</v>
          </cell>
          <cell r="AB193">
            <v>398.86000000000007</v>
          </cell>
          <cell r="AC193">
            <v>438.96</v>
          </cell>
          <cell r="AD193">
            <v>699</v>
          </cell>
        </row>
        <row r="194">
          <cell r="F194" t="str">
            <v>Пылесос Xiaomi Robot Vacuum X20+ бел</v>
          </cell>
          <cell r="G194">
            <v>1299</v>
          </cell>
          <cell r="H194">
            <v>30</v>
          </cell>
          <cell r="I194">
            <v>1299</v>
          </cell>
          <cell r="J194">
            <v>1298.99</v>
          </cell>
          <cell r="K194">
            <v>1428.96</v>
          </cell>
          <cell r="L194">
            <v>216.5</v>
          </cell>
          <cell r="M194">
            <v>118.09</v>
          </cell>
          <cell r="N194">
            <v>59.54</v>
          </cell>
          <cell r="O194">
            <v>200</v>
          </cell>
          <cell r="P194">
            <v>199.98000000000002</v>
          </cell>
          <cell r="Q194">
            <v>219.8900000000001</v>
          </cell>
          <cell r="R194">
            <v>219.84000000000015</v>
          </cell>
          <cell r="S194">
            <v>1499</v>
          </cell>
          <cell r="T194">
            <v>1498.98</v>
          </cell>
          <cell r="U194">
            <v>1518.88</v>
          </cell>
          <cell r="V194">
            <v>1648.8000000000002</v>
          </cell>
          <cell r="W194">
            <v>249.83</v>
          </cell>
          <cell r="X194">
            <v>138.08000000000001</v>
          </cell>
          <cell r="Y194">
            <v>68.7</v>
          </cell>
          <cell r="Z194">
            <v>1299</v>
          </cell>
          <cell r="AA194">
            <v>1299</v>
          </cell>
          <cell r="AB194">
            <v>1298.99</v>
          </cell>
          <cell r="AC194">
            <v>1428.96</v>
          </cell>
          <cell r="AD194">
            <v>2043</v>
          </cell>
        </row>
        <row r="195">
          <cell r="F195" t="str">
            <v>ТВ iFFalcon 32 IFF32S55 S5</v>
          </cell>
          <cell r="G195">
            <v>499</v>
          </cell>
          <cell r="I195">
            <v>508.98</v>
          </cell>
          <cell r="J195">
            <v>528.88000000000011</v>
          </cell>
          <cell r="L195">
            <v>84.83</v>
          </cell>
          <cell r="M195">
            <v>48.080000000000005</v>
          </cell>
          <cell r="O195">
            <v>90</v>
          </cell>
          <cell r="P195">
            <v>79.980000000000018</v>
          </cell>
          <cell r="Q195">
            <v>60.059999999999832</v>
          </cell>
          <cell r="S195">
            <v>589</v>
          </cell>
          <cell r="T195">
            <v>588.96</v>
          </cell>
          <cell r="U195">
            <v>588.93999999999994</v>
          </cell>
          <cell r="W195">
            <v>98.16</v>
          </cell>
          <cell r="X195">
            <v>53.54</v>
          </cell>
          <cell r="Z195">
            <v>499</v>
          </cell>
          <cell r="AA195">
            <v>508.98</v>
          </cell>
          <cell r="AB195">
            <v>528.88000000000011</v>
          </cell>
          <cell r="AD195">
            <v>590</v>
          </cell>
        </row>
        <row r="196">
          <cell r="F196" t="str">
            <v>ТВ ЖК Xiaomi TV A 55 2025</v>
          </cell>
          <cell r="G196">
            <v>1099</v>
          </cell>
          <cell r="I196">
            <v>1098.96</v>
          </cell>
          <cell r="J196">
            <v>1098.9000000000001</v>
          </cell>
          <cell r="K196">
            <v>1198.5600000000002</v>
          </cell>
          <cell r="L196">
            <v>183.16</v>
          </cell>
          <cell r="M196">
            <v>99.9</v>
          </cell>
          <cell r="N196">
            <v>49.940000000000005</v>
          </cell>
          <cell r="O196">
            <v>300</v>
          </cell>
          <cell r="P196">
            <v>300</v>
          </cell>
          <cell r="Q196">
            <v>300.07999999999993</v>
          </cell>
          <cell r="R196">
            <v>350.39999999999986</v>
          </cell>
          <cell r="S196">
            <v>1399</v>
          </cell>
          <cell r="T196">
            <v>1398.96</v>
          </cell>
          <cell r="U196">
            <v>1398.98</v>
          </cell>
          <cell r="V196">
            <v>1548.96</v>
          </cell>
          <cell r="W196">
            <v>233.16</v>
          </cell>
          <cell r="X196">
            <v>127.18</v>
          </cell>
          <cell r="Y196">
            <v>64.540000000000006</v>
          </cell>
          <cell r="Z196">
            <v>1099</v>
          </cell>
          <cell r="AA196">
            <v>1098.96</v>
          </cell>
          <cell r="AB196">
            <v>1098.9000000000001</v>
          </cell>
          <cell r="AC196">
            <v>1198.5600000000002</v>
          </cell>
          <cell r="AD196">
            <v>1902</v>
          </cell>
        </row>
        <row r="197">
          <cell r="F197" t="str">
            <v>Термопринтер Xiaomi Portable Photo 1S</v>
          </cell>
          <cell r="G197">
            <v>219</v>
          </cell>
          <cell r="H197">
            <v>5</v>
          </cell>
          <cell r="I197">
            <v>238.98</v>
          </cell>
          <cell r="J197">
            <v>238.92</v>
          </cell>
          <cell r="K197">
            <v>258.95999999999998</v>
          </cell>
          <cell r="L197">
            <v>39.83</v>
          </cell>
          <cell r="M197">
            <v>21.72</v>
          </cell>
          <cell r="N197">
            <v>10.79</v>
          </cell>
          <cell r="O197">
            <v>80</v>
          </cell>
          <cell r="P197">
            <v>59.940000000000026</v>
          </cell>
          <cell r="Q197">
            <v>60.060000000000031</v>
          </cell>
          <cell r="R197">
            <v>39.600000000000023</v>
          </cell>
          <cell r="S197">
            <v>299</v>
          </cell>
          <cell r="T197">
            <v>298.92</v>
          </cell>
          <cell r="U197">
            <v>298.98</v>
          </cell>
          <cell r="V197">
            <v>298.56</v>
          </cell>
          <cell r="W197">
            <v>49.82</v>
          </cell>
          <cell r="X197">
            <v>27.18</v>
          </cell>
          <cell r="Y197">
            <v>12.44</v>
          </cell>
          <cell r="Z197">
            <v>219</v>
          </cell>
          <cell r="AA197">
            <v>238.98</v>
          </cell>
          <cell r="AB197">
            <v>238.92</v>
          </cell>
          <cell r="AC197">
            <v>258.95999999999998</v>
          </cell>
          <cell r="AD197">
            <v>329</v>
          </cell>
        </row>
        <row r="198">
          <cell r="F198" t="str">
            <v>Фен Trouver Shine 10 серебр</v>
          </cell>
          <cell r="G198">
            <v>199</v>
          </cell>
          <cell r="H198">
            <v>3</v>
          </cell>
          <cell r="I198">
            <v>198.95999999999998</v>
          </cell>
          <cell r="J198">
            <v>198.88</v>
          </cell>
          <cell r="K198">
            <v>198.95999999999998</v>
          </cell>
          <cell r="L198">
            <v>33.159999999999997</v>
          </cell>
          <cell r="M198">
            <v>18.079999999999998</v>
          </cell>
          <cell r="N198">
            <v>8.2899999999999991</v>
          </cell>
          <cell r="O198">
            <v>100</v>
          </cell>
          <cell r="P198">
            <v>99.960000000000036</v>
          </cell>
          <cell r="Q198">
            <v>100.10000000000002</v>
          </cell>
          <cell r="R198">
            <v>99.600000000000023</v>
          </cell>
          <cell r="S198">
            <v>299</v>
          </cell>
          <cell r="T198">
            <v>298.92</v>
          </cell>
          <cell r="U198">
            <v>298.98</v>
          </cell>
          <cell r="V198">
            <v>298.56</v>
          </cell>
          <cell r="W198">
            <v>49.82</v>
          </cell>
          <cell r="X198">
            <v>27.18</v>
          </cell>
          <cell r="Y198">
            <v>12.44</v>
          </cell>
          <cell r="Z198">
            <v>199</v>
          </cell>
          <cell r="AA198">
            <v>198.95999999999998</v>
          </cell>
          <cell r="AB198">
            <v>198.88</v>
          </cell>
          <cell r="AC198">
            <v>198.95999999999998</v>
          </cell>
          <cell r="AD198">
            <v>299.10000000000002</v>
          </cell>
        </row>
        <row r="199">
          <cell r="F199" t="str">
            <v>Браслет Honor Band 9 RHE-B19 син</v>
          </cell>
          <cell r="G199">
            <v>49</v>
          </cell>
          <cell r="H199">
            <v>0</v>
          </cell>
          <cell r="I199">
            <v>69</v>
          </cell>
          <cell r="J199">
            <v>68.86</v>
          </cell>
          <cell r="K199">
            <v>158.88</v>
          </cell>
          <cell r="L199">
            <v>11.5</v>
          </cell>
          <cell r="M199">
            <v>6.26</v>
          </cell>
          <cell r="N199">
            <v>6.62</v>
          </cell>
          <cell r="O199">
            <v>20</v>
          </cell>
          <cell r="P199">
            <v>0</v>
          </cell>
          <cell r="Q199">
            <v>0</v>
          </cell>
          <cell r="R199">
            <v>0</v>
          </cell>
          <cell r="S199">
            <v>69</v>
          </cell>
          <cell r="T199">
            <v>69</v>
          </cell>
          <cell r="U199">
            <v>68.86</v>
          </cell>
          <cell r="V199">
            <v>158.88</v>
          </cell>
          <cell r="W199">
            <v>11.5</v>
          </cell>
          <cell r="X199">
            <v>6.26</v>
          </cell>
          <cell r="Y199">
            <v>6.62</v>
          </cell>
          <cell r="Z199">
            <v>49</v>
          </cell>
          <cell r="AA199">
            <v>69</v>
          </cell>
          <cell r="AB199">
            <v>68.86</v>
          </cell>
          <cell r="AC199">
            <v>158.88</v>
          </cell>
          <cell r="AD199">
            <v>190</v>
          </cell>
        </row>
        <row r="200">
          <cell r="F200" t="str">
            <v>Браслет Honor Band 9 RHE-B19 черн</v>
          </cell>
          <cell r="G200">
            <v>49</v>
          </cell>
          <cell r="H200">
            <v>0</v>
          </cell>
          <cell r="I200">
            <v>69</v>
          </cell>
          <cell r="J200">
            <v>68.86</v>
          </cell>
          <cell r="K200">
            <v>158.88</v>
          </cell>
          <cell r="L200">
            <v>11.5</v>
          </cell>
          <cell r="M200">
            <v>6.26</v>
          </cell>
          <cell r="N200">
            <v>6.62</v>
          </cell>
          <cell r="O200">
            <v>20</v>
          </cell>
          <cell r="P200">
            <v>0</v>
          </cell>
          <cell r="Q200">
            <v>0</v>
          </cell>
          <cell r="R200">
            <v>0</v>
          </cell>
          <cell r="S200">
            <v>69</v>
          </cell>
          <cell r="T200">
            <v>69</v>
          </cell>
          <cell r="U200">
            <v>68.86</v>
          </cell>
          <cell r="V200">
            <v>158.88</v>
          </cell>
          <cell r="W200">
            <v>11.5</v>
          </cell>
          <cell r="X200">
            <v>6.26</v>
          </cell>
          <cell r="Y200">
            <v>6.62</v>
          </cell>
          <cell r="Z200">
            <v>49</v>
          </cell>
          <cell r="AA200">
            <v>69</v>
          </cell>
          <cell r="AB200">
            <v>68.86</v>
          </cell>
          <cell r="AC200">
            <v>158.88</v>
          </cell>
          <cell r="AD200">
            <v>190</v>
          </cell>
        </row>
        <row r="201">
          <cell r="F201" t="str">
            <v>Электрощетка зуб Trouver ATB13A бел</v>
          </cell>
          <cell r="G201">
            <v>79</v>
          </cell>
          <cell r="H201">
            <v>0</v>
          </cell>
          <cell r="I201">
            <v>78.960000000000008</v>
          </cell>
          <cell r="J201">
            <v>78.97999999999999</v>
          </cell>
          <cell r="K201">
            <v>82.56</v>
          </cell>
          <cell r="L201">
            <v>13.16</v>
          </cell>
          <cell r="M201">
            <v>7.18</v>
          </cell>
          <cell r="N201">
            <v>3.4400000000000004</v>
          </cell>
          <cell r="O201">
            <v>20</v>
          </cell>
          <cell r="P201">
            <v>20.039999999999992</v>
          </cell>
          <cell r="Q201">
            <v>20.02000000000001</v>
          </cell>
          <cell r="R201">
            <v>16.319999999999993</v>
          </cell>
          <cell r="S201">
            <v>99</v>
          </cell>
          <cell r="T201">
            <v>99</v>
          </cell>
          <cell r="U201">
            <v>99</v>
          </cell>
          <cell r="V201">
            <v>98.88</v>
          </cell>
          <cell r="W201">
            <v>16.5</v>
          </cell>
          <cell r="X201">
            <v>9</v>
          </cell>
          <cell r="Y201">
            <v>4.12</v>
          </cell>
          <cell r="Z201">
            <v>68</v>
          </cell>
          <cell r="AA201">
            <v>69.959999999999994</v>
          </cell>
          <cell r="AB201">
            <v>71.94</v>
          </cell>
          <cell r="AC201">
            <v>79.680000000000007</v>
          </cell>
          <cell r="AD201">
            <v>199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715A4-80D1-420C-9E81-DE9289BBC32D}">
  <dimension ref="A2:V206"/>
  <sheetViews>
    <sheetView tabSelected="1" topLeftCell="B1" zoomScale="55" zoomScaleNormal="55" workbookViewId="0">
      <selection activeCell="D6" sqref="D6:G6"/>
    </sheetView>
  </sheetViews>
  <sheetFormatPr defaultColWidth="43.26953125" defaultRowHeight="12.5" x14ac:dyDescent="0.25"/>
  <cols>
    <col min="1" max="1" width="8.1796875" style="1" hidden="1" customWidth="1"/>
    <col min="2" max="2" width="19.7265625" style="1" customWidth="1"/>
    <col min="3" max="3" width="43.26953125" style="2"/>
    <col min="4" max="6" width="15.7265625" style="1" customWidth="1"/>
    <col min="7" max="7" width="15.7265625" style="3" customWidth="1"/>
    <col min="8" max="9" width="15.7265625" style="1" customWidth="1"/>
    <col min="10" max="10" width="18.81640625" style="1" customWidth="1"/>
    <col min="11" max="11" width="18.81640625" style="2" customWidth="1"/>
    <col min="12" max="12" width="15.7265625" style="3" customWidth="1"/>
    <col min="13" max="16" width="15.7265625" style="1" customWidth="1"/>
    <col min="17" max="17" width="15.7265625" style="3" customWidth="1"/>
    <col min="18" max="21" width="15.7265625" style="1" customWidth="1"/>
    <col min="22" max="22" width="15.7265625" style="3" customWidth="1"/>
    <col min="23" max="23" width="15.7265625" style="1" customWidth="1"/>
    <col min="24" max="16384" width="43.26953125" style="1"/>
  </cols>
  <sheetData>
    <row r="2" spans="1:22" ht="13" x14ac:dyDescent="0.25">
      <c r="B2" s="4" t="s">
        <v>0</v>
      </c>
      <c r="D2" s="5"/>
      <c r="E2" s="5"/>
      <c r="F2" s="5"/>
      <c r="G2" s="6"/>
    </row>
    <row r="3" spans="1:22" ht="13" x14ac:dyDescent="0.25">
      <c r="D3" s="5"/>
      <c r="E3" s="5"/>
      <c r="F3" s="5"/>
      <c r="G3" s="6"/>
    </row>
    <row r="5" spans="1:22" ht="14.65" customHeight="1" x14ac:dyDescent="0.25">
      <c r="B5" s="7" t="s">
        <v>1</v>
      </c>
      <c r="C5" s="8" t="s">
        <v>2</v>
      </c>
      <c r="D5" s="9" t="s">
        <v>3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</row>
    <row r="6" spans="1:22" ht="45" customHeight="1" x14ac:dyDescent="0.25">
      <c r="B6" s="7"/>
      <c r="C6" s="8"/>
      <c r="D6" s="12" t="s">
        <v>4</v>
      </c>
      <c r="E6" s="12"/>
      <c r="F6" s="12"/>
      <c r="G6" s="13"/>
      <c r="H6" s="7" t="s">
        <v>5</v>
      </c>
      <c r="I6" s="12"/>
      <c r="J6" s="12"/>
      <c r="K6" s="12"/>
      <c r="L6" s="13"/>
      <c r="M6" s="7" t="s">
        <v>6</v>
      </c>
      <c r="N6" s="12"/>
      <c r="O6" s="12"/>
      <c r="P6" s="12"/>
      <c r="Q6" s="13"/>
      <c r="R6" s="7" t="s">
        <v>7</v>
      </c>
      <c r="S6" s="12"/>
      <c r="T6" s="12"/>
      <c r="U6" s="12"/>
      <c r="V6" s="13"/>
    </row>
    <row r="7" spans="1:22" ht="52.5" hidden="1" customHeight="1" x14ac:dyDescent="0.25">
      <c r="B7" s="7"/>
      <c r="C7" s="8"/>
      <c r="D7" s="14">
        <v>14</v>
      </c>
      <c r="E7" s="14">
        <v>2</v>
      </c>
      <c r="F7" s="14">
        <v>10</v>
      </c>
      <c r="G7" s="15" t="s">
        <v>8</v>
      </c>
      <c r="H7" s="16">
        <v>15</v>
      </c>
      <c r="I7" s="14">
        <v>4</v>
      </c>
      <c r="J7" s="14">
        <v>7</v>
      </c>
      <c r="K7" s="14">
        <v>11</v>
      </c>
      <c r="L7" s="15" t="s">
        <v>8</v>
      </c>
      <c r="M7" s="16">
        <v>16</v>
      </c>
      <c r="N7" s="14">
        <v>5</v>
      </c>
      <c r="O7" s="14">
        <v>8</v>
      </c>
      <c r="P7" s="14">
        <v>12</v>
      </c>
      <c r="Q7" s="15" t="s">
        <v>8</v>
      </c>
      <c r="R7" s="17">
        <v>17</v>
      </c>
      <c r="S7" s="17">
        <v>6</v>
      </c>
      <c r="T7" s="17">
        <v>9</v>
      </c>
      <c r="U7" s="17">
        <v>13</v>
      </c>
      <c r="V7" s="18" t="s">
        <v>8</v>
      </c>
    </row>
    <row r="8" spans="1:22" ht="68.25" customHeight="1" x14ac:dyDescent="0.25">
      <c r="B8" s="7"/>
      <c r="C8" s="8"/>
      <c r="D8" s="19" t="s">
        <v>9</v>
      </c>
      <c r="E8" s="17" t="s">
        <v>10</v>
      </c>
      <c r="F8" s="17" t="s">
        <v>11</v>
      </c>
      <c r="G8" s="20" t="s">
        <v>12</v>
      </c>
      <c r="H8" s="17" t="s">
        <v>9</v>
      </c>
      <c r="I8" s="17" t="s">
        <v>10</v>
      </c>
      <c r="J8" s="17" t="s">
        <v>13</v>
      </c>
      <c r="K8" s="17" t="s">
        <v>11</v>
      </c>
      <c r="L8" s="20" t="s">
        <v>12</v>
      </c>
      <c r="M8" s="17" t="s">
        <v>9</v>
      </c>
      <c r="N8" s="17" t="s">
        <v>10</v>
      </c>
      <c r="O8" s="17" t="s">
        <v>13</v>
      </c>
      <c r="P8" s="17" t="s">
        <v>11</v>
      </c>
      <c r="Q8" s="20" t="s">
        <v>12</v>
      </c>
      <c r="R8" s="17" t="s">
        <v>9</v>
      </c>
      <c r="S8" s="17" t="s">
        <v>10</v>
      </c>
      <c r="T8" s="17" t="s">
        <v>13</v>
      </c>
      <c r="U8" s="17" t="s">
        <v>11</v>
      </c>
      <c r="V8" s="20" t="s">
        <v>12</v>
      </c>
    </row>
    <row r="9" spans="1:22" s="27" customFormat="1" x14ac:dyDescent="0.25">
      <c r="A9" s="21">
        <f>'[1]только промо'!E4</f>
        <v>1026385</v>
      </c>
      <c r="B9" s="22" t="str">
        <f>'[1]только промо'!C4</f>
        <v>Аксессуар</v>
      </c>
      <c r="C9" s="23" t="str">
        <f>'[1]только промо'!F4</f>
        <v>Бумага Xiaomi Mi Portable Photo Printer</v>
      </c>
      <c r="D9" s="24">
        <f>VLOOKUP($C9,[1]ПМ_Наташа!$F:$AD,'[1]Таблица 1 Приложения 1'!D$13,0)</f>
        <v>39</v>
      </c>
      <c r="E9" s="24">
        <f>VLOOKUP($C9,'[1]только промо'!$F$4:$N$25000,3,0)</f>
        <v>29</v>
      </c>
      <c r="F9" s="24">
        <f>D9-E9</f>
        <v>10</v>
      </c>
      <c r="G9" s="25">
        <f>-((E9/D9)-1)*100</f>
        <v>25.641025641025639</v>
      </c>
      <c r="H9" s="24">
        <f>VLOOKUP($C9,[1]ПМ_Наташа!$F:$AD,'[1]Таблица 1 Приложения 1'!H$13,0)</f>
        <v>39</v>
      </c>
      <c r="I9" s="24">
        <f>VLOOKUP($C9,'[1]только промо'!$F$4:$N$25000,4,0)</f>
        <v>28.92</v>
      </c>
      <c r="J9" s="24">
        <f>'[1]только промо'!J4</f>
        <v>4.82</v>
      </c>
      <c r="K9" s="24">
        <f>H9-I9</f>
        <v>10.079999999999998</v>
      </c>
      <c r="L9" s="26">
        <f>-((I9/H9)-1)*100</f>
        <v>25.84615384615384</v>
      </c>
      <c r="M9" s="24">
        <f>VLOOKUP($C9,[1]ПМ_Наташа!$F:$AD,'[1]Таблица 1 Приложения 1'!M$13,0)</f>
        <v>38.94</v>
      </c>
      <c r="N9" s="24">
        <f>VLOOKUP($C9,'[1]только промо'!$F$4:$N$25000,6,0)</f>
        <v>28.93</v>
      </c>
      <c r="O9" s="24">
        <f>'[1]только промо'!L4</f>
        <v>2.63</v>
      </c>
      <c r="P9" s="24">
        <f>M9-N9</f>
        <v>10.009999999999998</v>
      </c>
      <c r="Q9" s="26">
        <f>-((N9/M9)-1)*100</f>
        <v>25.70621468926554</v>
      </c>
      <c r="R9" s="24">
        <f>VLOOKUP($C9,[1]ПМ_Наташа!$F:$AD,'[1]Таблица 1 Приложения 1'!R$13,0)</f>
        <v>38.880000000000003</v>
      </c>
      <c r="S9" s="24">
        <f>VLOOKUP($C9,'[1]только промо'!$F$4:$N$25000,8,0)</f>
        <v>38.880000000000003</v>
      </c>
      <c r="T9" s="24">
        <f>'[1]только промо'!N4</f>
        <v>1.62</v>
      </c>
      <c r="U9" s="24">
        <f>R9-S9</f>
        <v>0</v>
      </c>
      <c r="V9" s="26">
        <f>-((S9/R9)-1)*100</f>
        <v>0</v>
      </c>
    </row>
    <row r="10" spans="1:22" s="27" customFormat="1" x14ac:dyDescent="0.25">
      <c r="A10" s="21">
        <f>'[1]только промо'!E5</f>
        <v>1026082</v>
      </c>
      <c r="B10" s="22" t="str">
        <f>'[1]только промо'!C5</f>
        <v>Часы</v>
      </c>
      <c r="C10" s="23" t="str">
        <f>'[1]только промо'!F5</f>
        <v>Huawei Watch 5 SOC-AL00 42 стал</v>
      </c>
      <c r="D10" s="24">
        <f>VLOOKUP($C10,[1]ПМ_Наташа!$F:$AD,'[1]Таблица 1 Приложения 1'!D$13,0)</f>
        <v>1199</v>
      </c>
      <c r="E10" s="24">
        <f>VLOOKUP(C10,'[1]только промо'!$F$4:$N$25000,3,0)</f>
        <v>949</v>
      </c>
      <c r="F10" s="24">
        <f t="shared" ref="F10:F73" si="0">D10-E10</f>
        <v>250</v>
      </c>
      <c r="G10" s="25">
        <f t="shared" ref="G10:G73" si="1">-((E10/D10)-1)*100</f>
        <v>20.850708924103422</v>
      </c>
      <c r="H10" s="24">
        <f>VLOOKUP($C10,[1]ПМ_Наташа!$F:$AD,'[1]Таблица 1 Приложения 1'!H$13,0)</f>
        <v>1198.92</v>
      </c>
      <c r="I10" s="24">
        <f>VLOOKUP($C10,'[1]только промо'!$F$4:$N$25000,4,0)</f>
        <v>999</v>
      </c>
      <c r="J10" s="24">
        <f>'[1]только промо'!J5</f>
        <v>166.5</v>
      </c>
      <c r="K10" s="24">
        <f t="shared" ref="K10:K73" si="2">H10-I10</f>
        <v>199.92000000000007</v>
      </c>
      <c r="L10" s="26">
        <f t="shared" ref="L10:L73" si="3">-((I10/H10)-1)*100</f>
        <v>16.675007506756089</v>
      </c>
      <c r="M10" s="24">
        <f>VLOOKUP($C10,[1]ПМ_Наташа!$F:$AD,'[1]Таблица 1 Приложения 1'!M$13,0)</f>
        <v>1199</v>
      </c>
      <c r="N10" s="24">
        <f>VLOOKUP($C10,'[1]только промо'!$F$4:$N$25000,6,0)</f>
        <v>1098.9000000000001</v>
      </c>
      <c r="O10" s="24">
        <f>'[1]только промо'!L5</f>
        <v>99.9</v>
      </c>
      <c r="P10" s="24">
        <f t="shared" ref="P10:P73" si="4">M10-N10</f>
        <v>100.09999999999991</v>
      </c>
      <c r="Q10" s="26">
        <f t="shared" ref="Q10:Q73" si="5">-((N10/M10)-1)*100</f>
        <v>8.3486238532110022</v>
      </c>
      <c r="R10" s="24">
        <f>VLOOKUP($C10,[1]ПМ_Наташа!$F:$AD,'[1]Таблица 1 Приложения 1'!R$13,0)</f>
        <v>1198.5600000000002</v>
      </c>
      <c r="S10" s="24">
        <f>VLOOKUP($C10,'[1]только промо'!$F$4:$N$25000,8,0)</f>
        <v>1198.56</v>
      </c>
      <c r="T10" s="24">
        <f>'[1]только промо'!N5</f>
        <v>49.94</v>
      </c>
      <c r="U10" s="24">
        <f t="shared" ref="U10:U73" si="6">R10-S10</f>
        <v>0</v>
      </c>
      <c r="V10" s="26">
        <f t="shared" ref="V10:V73" si="7">-((S10/R10)-1)*100</f>
        <v>2.2204460492503131E-14</v>
      </c>
    </row>
    <row r="11" spans="1:22" s="27" customFormat="1" x14ac:dyDescent="0.25">
      <c r="A11" s="21">
        <f>'[1]только промо'!E6</f>
        <v>1026084</v>
      </c>
      <c r="B11" s="22" t="str">
        <f>'[1]только промо'!C6</f>
        <v>Часы</v>
      </c>
      <c r="C11" s="23" t="str">
        <f>'[1]только промо'!F6</f>
        <v>Huawei Watch 5 SOC-AL00 42 пес</v>
      </c>
      <c r="D11" s="24">
        <f>VLOOKUP($C11,[1]ПМ_Наташа!$F:$AD,'[1]Таблица 1 Приложения 1'!D$13,0)</f>
        <v>1199</v>
      </c>
      <c r="E11" s="24">
        <f>VLOOKUP(C11,'[1]только промо'!$F$4:$N$25000,3,0)</f>
        <v>949</v>
      </c>
      <c r="F11" s="24">
        <f t="shared" si="0"/>
        <v>250</v>
      </c>
      <c r="G11" s="25">
        <f t="shared" si="1"/>
        <v>20.850708924103422</v>
      </c>
      <c r="H11" s="24">
        <f>VLOOKUP($C11,[1]ПМ_Наташа!$F:$AD,'[1]Таблица 1 Приложения 1'!H$13,0)</f>
        <v>1198.92</v>
      </c>
      <c r="I11" s="24">
        <f>VLOOKUP($C11,'[1]только промо'!$F$4:$N$25000,4,0)</f>
        <v>999</v>
      </c>
      <c r="J11" s="24">
        <f>'[1]только промо'!J6</f>
        <v>166.5</v>
      </c>
      <c r="K11" s="24">
        <f t="shared" si="2"/>
        <v>199.92000000000007</v>
      </c>
      <c r="L11" s="26">
        <f t="shared" si="3"/>
        <v>16.675007506756089</v>
      </c>
      <c r="M11" s="24">
        <f>VLOOKUP($C11,[1]ПМ_Наташа!$F:$AD,'[1]Таблица 1 Приложения 1'!M$13,0)</f>
        <v>1199</v>
      </c>
      <c r="N11" s="24">
        <f>VLOOKUP($C11,'[1]только промо'!$F$4:$N$25000,6,0)</f>
        <v>1098.9000000000001</v>
      </c>
      <c r="O11" s="24">
        <f>'[1]только промо'!L6</f>
        <v>99.9</v>
      </c>
      <c r="P11" s="24">
        <f t="shared" si="4"/>
        <v>100.09999999999991</v>
      </c>
      <c r="Q11" s="26">
        <f t="shared" si="5"/>
        <v>8.3486238532110022</v>
      </c>
      <c r="R11" s="24">
        <f>VLOOKUP($C11,[1]ПМ_Наташа!$F:$AD,'[1]Таблица 1 Приложения 1'!R$13,0)</f>
        <v>1198.5600000000002</v>
      </c>
      <c r="S11" s="24">
        <f>VLOOKUP($C11,'[1]только промо'!$F$4:$N$25000,8,0)</f>
        <v>1198.56</v>
      </c>
      <c r="T11" s="24">
        <f>'[1]только промо'!N6</f>
        <v>49.94</v>
      </c>
      <c r="U11" s="24">
        <f t="shared" si="6"/>
        <v>0</v>
      </c>
      <c r="V11" s="26">
        <f t="shared" si="7"/>
        <v>2.2204460492503131E-14</v>
      </c>
    </row>
    <row r="12" spans="1:22" s="27" customFormat="1" x14ac:dyDescent="0.25">
      <c r="A12" s="21">
        <f>'[1]только промо'!E7</f>
        <v>1026076</v>
      </c>
      <c r="B12" s="22" t="str">
        <f>'[1]только промо'!C7</f>
        <v>Часы</v>
      </c>
      <c r="C12" s="23" t="str">
        <f>'[1]только промо'!F7</f>
        <v>Huawei Watch 5 RTS-AL00 46 тит</v>
      </c>
      <c r="D12" s="24">
        <f>VLOOKUP($C12,[1]ПМ_Наташа!$F:$AD,'[1]Таблица 1 Приложения 1'!D$13,0)</f>
        <v>1199</v>
      </c>
      <c r="E12" s="24">
        <f>VLOOKUP(C12,'[1]только промо'!$F$4:$N$25000,3,0)</f>
        <v>949</v>
      </c>
      <c r="F12" s="24">
        <f t="shared" si="0"/>
        <v>250</v>
      </c>
      <c r="G12" s="25">
        <f t="shared" si="1"/>
        <v>20.850708924103422</v>
      </c>
      <c r="H12" s="24">
        <f>VLOOKUP($C12,[1]ПМ_Наташа!$F:$AD,'[1]Таблица 1 Приложения 1'!H$13,0)</f>
        <v>1198.92</v>
      </c>
      <c r="I12" s="24">
        <f>VLOOKUP($C12,'[1]только промо'!$F$4:$N$25000,4,0)</f>
        <v>999</v>
      </c>
      <c r="J12" s="24">
        <f>'[1]только промо'!J7</f>
        <v>166.5</v>
      </c>
      <c r="K12" s="24">
        <f t="shared" si="2"/>
        <v>199.92000000000007</v>
      </c>
      <c r="L12" s="26">
        <f t="shared" si="3"/>
        <v>16.675007506756089</v>
      </c>
      <c r="M12" s="24">
        <f>VLOOKUP($C12,[1]ПМ_Наташа!$F:$AD,'[1]Таблица 1 Приложения 1'!M$13,0)</f>
        <v>1199</v>
      </c>
      <c r="N12" s="24">
        <f>VLOOKUP($C12,'[1]только промо'!$F$4:$N$25000,6,0)</f>
        <v>1098.9000000000001</v>
      </c>
      <c r="O12" s="24">
        <f>'[1]только промо'!L7</f>
        <v>99.9</v>
      </c>
      <c r="P12" s="24">
        <f t="shared" si="4"/>
        <v>100.09999999999991</v>
      </c>
      <c r="Q12" s="26">
        <f t="shared" si="5"/>
        <v>8.3486238532110022</v>
      </c>
      <c r="R12" s="24">
        <f>VLOOKUP($C12,[1]ПМ_Наташа!$F:$AD,'[1]Таблица 1 Приложения 1'!R$13,0)</f>
        <v>1198.5600000000002</v>
      </c>
      <c r="S12" s="24">
        <f>VLOOKUP($C12,'[1]только промо'!$F$4:$N$25000,8,0)</f>
        <v>1198.56</v>
      </c>
      <c r="T12" s="24">
        <f>'[1]только промо'!N7</f>
        <v>49.94</v>
      </c>
      <c r="U12" s="24">
        <f t="shared" si="6"/>
        <v>0</v>
      </c>
      <c r="V12" s="26">
        <f t="shared" si="7"/>
        <v>2.2204460492503131E-14</v>
      </c>
    </row>
    <row r="13" spans="1:22" s="27" customFormat="1" x14ac:dyDescent="0.25">
      <c r="A13" s="21">
        <f>'[1]только промо'!E8</f>
        <v>1026078</v>
      </c>
      <c r="B13" s="22" t="str">
        <f>'[1]только промо'!C8</f>
        <v>Часы</v>
      </c>
      <c r="C13" s="23" t="str">
        <f>'[1]только промо'!F8</f>
        <v>Huawei Watch 5 RTS-AL00 46 фиол</v>
      </c>
      <c r="D13" s="24">
        <f>VLOOKUP($C13,[1]ПМ_Наташа!$F:$AD,'[1]Таблица 1 Приложения 1'!D$13,0)</f>
        <v>1199</v>
      </c>
      <c r="E13" s="24">
        <f>VLOOKUP(C13,'[1]только промо'!$F$4:$N$25000,3,0)</f>
        <v>949</v>
      </c>
      <c r="F13" s="24">
        <f t="shared" si="0"/>
        <v>250</v>
      </c>
      <c r="G13" s="25">
        <f t="shared" si="1"/>
        <v>20.850708924103422</v>
      </c>
      <c r="H13" s="24">
        <f>VLOOKUP($C13,[1]ПМ_Наташа!$F:$AD,'[1]Таблица 1 Приложения 1'!H$13,0)</f>
        <v>1198.92</v>
      </c>
      <c r="I13" s="24">
        <f>VLOOKUP($C13,'[1]только промо'!$F$4:$N$25000,4,0)</f>
        <v>999</v>
      </c>
      <c r="J13" s="24">
        <f>'[1]только промо'!J8</f>
        <v>166.5</v>
      </c>
      <c r="K13" s="24">
        <f t="shared" si="2"/>
        <v>199.92000000000007</v>
      </c>
      <c r="L13" s="26">
        <f t="shared" si="3"/>
        <v>16.675007506756089</v>
      </c>
      <c r="M13" s="24">
        <f>VLOOKUP($C13,[1]ПМ_Наташа!$F:$AD,'[1]Таблица 1 Приложения 1'!M$13,0)</f>
        <v>1199</v>
      </c>
      <c r="N13" s="24">
        <f>VLOOKUP($C13,'[1]только промо'!$F$4:$N$25000,6,0)</f>
        <v>1098.9000000000001</v>
      </c>
      <c r="O13" s="24">
        <f>'[1]только промо'!L8</f>
        <v>99.9</v>
      </c>
      <c r="P13" s="24">
        <f t="shared" si="4"/>
        <v>100.09999999999991</v>
      </c>
      <c r="Q13" s="26">
        <f t="shared" si="5"/>
        <v>8.3486238532110022</v>
      </c>
      <c r="R13" s="24">
        <f>VLOOKUP($C13,[1]ПМ_Наташа!$F:$AD,'[1]Таблица 1 Приложения 1'!R$13,0)</f>
        <v>1198.5600000000002</v>
      </c>
      <c r="S13" s="24">
        <f>VLOOKUP($C13,'[1]только промо'!$F$4:$N$25000,8,0)</f>
        <v>1198.56</v>
      </c>
      <c r="T13" s="24">
        <f>'[1]только промо'!N8</f>
        <v>49.94</v>
      </c>
      <c r="U13" s="24">
        <f t="shared" si="6"/>
        <v>0</v>
      </c>
      <c r="V13" s="26">
        <f t="shared" si="7"/>
        <v>2.2204460492503131E-14</v>
      </c>
    </row>
    <row r="14" spans="1:22" s="27" customFormat="1" x14ac:dyDescent="0.25">
      <c r="A14" s="21">
        <f>'[1]только промо'!E9</f>
        <v>1026080</v>
      </c>
      <c r="B14" s="22" t="str">
        <f>'[1]только промо'!C9</f>
        <v>Часы</v>
      </c>
      <c r="C14" s="23" t="str">
        <f>'[1]только промо'!F9</f>
        <v>Huawei Watch 5 RTS-AL00 46 тит рем</v>
      </c>
      <c r="D14" s="24">
        <f>VLOOKUP($C14,[1]ПМ_Наташа!$F:$AD,'[1]Таблица 1 Приложения 1'!D$13,0)</f>
        <v>1999</v>
      </c>
      <c r="E14" s="24">
        <f>VLOOKUP(C14,'[1]только промо'!$F$4:$N$25000,3,0)</f>
        <v>1599</v>
      </c>
      <c r="F14" s="24">
        <f t="shared" si="0"/>
        <v>400</v>
      </c>
      <c r="G14" s="25">
        <f t="shared" si="1"/>
        <v>20.010005002501252</v>
      </c>
      <c r="H14" s="24">
        <f>VLOOKUP($C14,[1]ПМ_Наташа!$F:$AD,'[1]Таблица 1 Приложения 1'!H$13,0)</f>
        <v>1998.96</v>
      </c>
      <c r="I14" s="24">
        <f>VLOOKUP($C14,'[1]только промо'!$F$4:$N$25000,4,0)</f>
        <v>1698.96</v>
      </c>
      <c r="J14" s="24">
        <f>'[1]только промо'!J9</f>
        <v>283.16000000000003</v>
      </c>
      <c r="K14" s="24">
        <f t="shared" si="2"/>
        <v>300</v>
      </c>
      <c r="L14" s="26">
        <f t="shared" si="3"/>
        <v>15.007804058110219</v>
      </c>
      <c r="M14" s="24">
        <f>VLOOKUP($C14,[1]ПМ_Наташа!$F:$AD,'[1]Таблица 1 Приложения 1'!M$13,0)</f>
        <v>1998.92</v>
      </c>
      <c r="N14" s="24">
        <f>VLOOKUP($C14,'[1]только промо'!$F$4:$N$25000,6,0)</f>
        <v>1798.9399999999998</v>
      </c>
      <c r="O14" s="24">
        <f>'[1]только промо'!L9</f>
        <v>163.54</v>
      </c>
      <c r="P14" s="24">
        <f t="shared" si="4"/>
        <v>199.98000000000025</v>
      </c>
      <c r="Q14" s="26">
        <f t="shared" si="5"/>
        <v>10.00440237728375</v>
      </c>
      <c r="R14" s="24">
        <f>VLOOKUP($C14,[1]ПМ_Наташа!$F:$AD,'[1]Таблица 1 Приложения 1'!R$13,0)</f>
        <v>1998.96</v>
      </c>
      <c r="S14" s="24">
        <f>VLOOKUP($C14,'[1]только промо'!$F$4:$N$25000,8,0)</f>
        <v>1998.96</v>
      </c>
      <c r="T14" s="24">
        <f>'[1]только промо'!N9</f>
        <v>83.29</v>
      </c>
      <c r="U14" s="24">
        <f t="shared" si="6"/>
        <v>0</v>
      </c>
      <c r="V14" s="26">
        <f t="shared" si="7"/>
        <v>0</v>
      </c>
    </row>
    <row r="15" spans="1:22" s="27" customFormat="1" x14ac:dyDescent="0.25">
      <c r="A15" s="21">
        <f>'[1]только промо'!E10</f>
        <v>1022566</v>
      </c>
      <c r="B15" s="22" t="str">
        <f>'[1]только промо'!C10</f>
        <v>Аксессуар</v>
      </c>
      <c r="C15" s="23" t="str">
        <f>'[1]только промо'!F10</f>
        <v>БП Наушники Huawei FreeBuds 6i бел</v>
      </c>
      <c r="D15" s="24">
        <f>VLOOKUP($C15,[1]ПМ_Наташа!$F:$AD,'[1]Таблица 1 Приложения 1'!D$13,0)</f>
        <v>179</v>
      </c>
      <c r="E15" s="24">
        <f>VLOOKUP(C15,'[1]только промо'!$F$4:$N$25000,3,0)</f>
        <v>149</v>
      </c>
      <c r="F15" s="24">
        <f t="shared" si="0"/>
        <v>30</v>
      </c>
      <c r="G15" s="25">
        <f t="shared" si="1"/>
        <v>16.759776536312852</v>
      </c>
      <c r="H15" s="24">
        <f>VLOOKUP($C15,[1]ПМ_Наташа!$F:$AD,'[1]Таблица 1 Приложения 1'!H$13,0)</f>
        <v>178.98</v>
      </c>
      <c r="I15" s="24">
        <f>VLOOKUP($C15,'[1]только промо'!$F$4:$N$25000,4,0)</f>
        <v>148.97999999999999</v>
      </c>
      <c r="J15" s="24">
        <f>'[1]только промо'!J10</f>
        <v>24.83</v>
      </c>
      <c r="K15" s="24">
        <f t="shared" si="2"/>
        <v>30</v>
      </c>
      <c r="L15" s="26">
        <f t="shared" si="3"/>
        <v>16.76164934629568</v>
      </c>
      <c r="M15" s="24">
        <f>VLOOKUP($C15,[1]ПМ_Наташа!$F:$AD,'[1]Таблица 1 Приложения 1'!M$13,0)</f>
        <v>178.97</v>
      </c>
      <c r="N15" s="24">
        <f>VLOOKUP($C15,'[1]только промо'!$F$4:$N$25000,6,0)</f>
        <v>148.94</v>
      </c>
      <c r="O15" s="24">
        <f>'[1]только промо'!L10</f>
        <v>13.54</v>
      </c>
      <c r="P15" s="24">
        <f t="shared" si="4"/>
        <v>30.03</v>
      </c>
      <c r="Q15" s="26">
        <f t="shared" si="5"/>
        <v>16.779348494161027</v>
      </c>
      <c r="R15" s="24">
        <f>VLOOKUP($C15,[1]ПМ_Наташа!$F:$AD,'[1]Таблица 1 Приложения 1'!R$13,0)</f>
        <v>178.8</v>
      </c>
      <c r="S15" s="24">
        <f>VLOOKUP($C15,'[1]только промо'!$F$4:$N$25000,8,0)</f>
        <v>148.80000000000001</v>
      </c>
      <c r="T15" s="24">
        <f>'[1]только промо'!N10</f>
        <v>6.2</v>
      </c>
      <c r="U15" s="24">
        <f t="shared" si="6"/>
        <v>30</v>
      </c>
      <c r="V15" s="26">
        <f t="shared" si="7"/>
        <v>16.778523489932883</v>
      </c>
    </row>
    <row r="16" spans="1:22" s="27" customFormat="1" x14ac:dyDescent="0.25">
      <c r="A16" s="21">
        <f>'[1]только промо'!E11</f>
        <v>1022568</v>
      </c>
      <c r="B16" s="22" t="str">
        <f>'[1]только промо'!C11</f>
        <v>Аксессуар</v>
      </c>
      <c r="C16" s="23" t="str">
        <f>'[1]только промо'!F11</f>
        <v>БП Наушники Huawei FreeBuds 6i фиол</v>
      </c>
      <c r="D16" s="24">
        <f>VLOOKUP($C16,[1]ПМ_Наташа!$F:$AD,'[1]Таблица 1 Приложения 1'!D$13,0)</f>
        <v>179</v>
      </c>
      <c r="E16" s="24">
        <f>VLOOKUP(C16,'[1]только промо'!$F$4:$N$25000,3,0)</f>
        <v>149</v>
      </c>
      <c r="F16" s="24">
        <f t="shared" si="0"/>
        <v>30</v>
      </c>
      <c r="G16" s="25">
        <f t="shared" si="1"/>
        <v>16.759776536312852</v>
      </c>
      <c r="H16" s="24">
        <f>VLOOKUP($C16,[1]ПМ_Наташа!$F:$AD,'[1]Таблица 1 Приложения 1'!H$13,0)</f>
        <v>178.98</v>
      </c>
      <c r="I16" s="24">
        <f>VLOOKUP($C16,'[1]только промо'!$F$4:$N$25000,4,0)</f>
        <v>148.97999999999999</v>
      </c>
      <c r="J16" s="24">
        <f>'[1]только промо'!J11</f>
        <v>24.83</v>
      </c>
      <c r="K16" s="24">
        <f t="shared" si="2"/>
        <v>30</v>
      </c>
      <c r="L16" s="26">
        <f t="shared" si="3"/>
        <v>16.76164934629568</v>
      </c>
      <c r="M16" s="24">
        <f>VLOOKUP($C16,[1]ПМ_Наташа!$F:$AD,'[1]Таблица 1 Приложения 1'!M$13,0)</f>
        <v>178.97</v>
      </c>
      <c r="N16" s="24">
        <f>VLOOKUP($C16,'[1]только промо'!$F$4:$N$25000,6,0)</f>
        <v>148.94</v>
      </c>
      <c r="O16" s="24">
        <f>'[1]только промо'!L11</f>
        <v>13.54</v>
      </c>
      <c r="P16" s="24">
        <f t="shared" si="4"/>
        <v>30.03</v>
      </c>
      <c r="Q16" s="26">
        <f t="shared" si="5"/>
        <v>16.779348494161027</v>
      </c>
      <c r="R16" s="24">
        <f>VLOOKUP($C16,[1]ПМ_Наташа!$F:$AD,'[1]Таблица 1 Приложения 1'!R$13,0)</f>
        <v>178.8</v>
      </c>
      <c r="S16" s="24">
        <f>VLOOKUP($C16,'[1]только промо'!$F$4:$N$25000,8,0)</f>
        <v>148.80000000000001</v>
      </c>
      <c r="T16" s="24">
        <f>'[1]только промо'!N11</f>
        <v>6.2</v>
      </c>
      <c r="U16" s="24">
        <f t="shared" si="6"/>
        <v>30</v>
      </c>
      <c r="V16" s="26">
        <f t="shared" si="7"/>
        <v>16.778523489932883</v>
      </c>
    </row>
    <row r="17" spans="1:22" s="27" customFormat="1" x14ac:dyDescent="0.25">
      <c r="A17" s="21">
        <f>'[1]только промо'!E12</f>
        <v>1022570</v>
      </c>
      <c r="B17" s="22" t="str">
        <f>'[1]только промо'!C12</f>
        <v>Аксессуар</v>
      </c>
      <c r="C17" s="23" t="str">
        <f>'[1]только промо'!F12</f>
        <v>БП Наушники Huawei FreeBuds 6i черн</v>
      </c>
      <c r="D17" s="24">
        <f>VLOOKUP($C17,[1]ПМ_Наташа!$F:$AD,'[1]Таблица 1 Приложения 1'!D$13,0)</f>
        <v>179</v>
      </c>
      <c r="E17" s="24">
        <f>VLOOKUP(C17,'[1]только промо'!$F$4:$N$25000,3,0)</f>
        <v>149</v>
      </c>
      <c r="F17" s="24">
        <f t="shared" si="0"/>
        <v>30</v>
      </c>
      <c r="G17" s="25">
        <f t="shared" si="1"/>
        <v>16.759776536312852</v>
      </c>
      <c r="H17" s="24">
        <f>VLOOKUP($C17,[1]ПМ_Наташа!$F:$AD,'[1]Таблица 1 Приложения 1'!H$13,0)</f>
        <v>178.98</v>
      </c>
      <c r="I17" s="24">
        <f>VLOOKUP($C17,'[1]только промо'!$F$4:$N$25000,4,0)</f>
        <v>148.97999999999999</v>
      </c>
      <c r="J17" s="24">
        <f>'[1]только промо'!J12</f>
        <v>24.83</v>
      </c>
      <c r="K17" s="24">
        <f t="shared" si="2"/>
        <v>30</v>
      </c>
      <c r="L17" s="26">
        <f t="shared" si="3"/>
        <v>16.76164934629568</v>
      </c>
      <c r="M17" s="24">
        <f>VLOOKUP($C17,[1]ПМ_Наташа!$F:$AD,'[1]Таблица 1 Приложения 1'!M$13,0)</f>
        <v>178.97</v>
      </c>
      <c r="N17" s="24">
        <f>VLOOKUP($C17,'[1]только промо'!$F$4:$N$25000,6,0)</f>
        <v>148.94</v>
      </c>
      <c r="O17" s="24">
        <f>'[1]только промо'!L12</f>
        <v>13.54</v>
      </c>
      <c r="P17" s="24">
        <f t="shared" si="4"/>
        <v>30.03</v>
      </c>
      <c r="Q17" s="26">
        <f t="shared" si="5"/>
        <v>16.779348494161027</v>
      </c>
      <c r="R17" s="24">
        <f>VLOOKUP($C17,[1]ПМ_Наташа!$F:$AD,'[1]Таблица 1 Приложения 1'!R$13,0)</f>
        <v>178.8</v>
      </c>
      <c r="S17" s="24">
        <f>VLOOKUP($C17,'[1]только промо'!$F$4:$N$25000,8,0)</f>
        <v>148.80000000000001</v>
      </c>
      <c r="T17" s="24">
        <f>'[1]только промо'!N12</f>
        <v>6.2</v>
      </c>
      <c r="U17" s="24">
        <f t="shared" si="6"/>
        <v>30</v>
      </c>
      <c r="V17" s="26">
        <f t="shared" si="7"/>
        <v>16.778523489932883</v>
      </c>
    </row>
    <row r="18" spans="1:22" s="27" customFormat="1" x14ac:dyDescent="0.25">
      <c r="A18" s="21">
        <f>'[1]только промо'!E13</f>
        <v>1023114</v>
      </c>
      <c r="B18" s="22" t="str">
        <f>'[1]только промо'!C13</f>
        <v>Часы</v>
      </c>
      <c r="C18" s="23" t="str">
        <f>'[1]только промо'!F13</f>
        <v>Huawei Watch GT5 JNA-B19 41 зол мил</v>
      </c>
      <c r="D18" s="24">
        <f>VLOOKUP($C18,[1]ПМ_Наташа!$F:$AD,'[1]Таблица 1 Приложения 1'!D$13,0)</f>
        <v>599</v>
      </c>
      <c r="E18" s="24">
        <f>VLOOKUP(C18,'[1]только промо'!$F$4:$N$25000,3,0)</f>
        <v>499</v>
      </c>
      <c r="F18" s="24">
        <f t="shared" si="0"/>
        <v>100</v>
      </c>
      <c r="G18" s="25">
        <f t="shared" si="1"/>
        <v>16.694490818030051</v>
      </c>
      <c r="H18" s="24">
        <f>VLOOKUP($C18,[1]ПМ_Наташа!$F:$AD,'[1]Таблица 1 Приложения 1'!H$13,0)</f>
        <v>598.98</v>
      </c>
      <c r="I18" s="24">
        <f>VLOOKUP($C18,'[1]только промо'!$F$4:$N$25000,4,0)</f>
        <v>498.96</v>
      </c>
      <c r="J18" s="24">
        <f>'[1]только промо'!J13</f>
        <v>83.16</v>
      </c>
      <c r="K18" s="24">
        <f t="shared" si="2"/>
        <v>100.02000000000004</v>
      </c>
      <c r="L18" s="26">
        <f t="shared" si="3"/>
        <v>16.698387258339189</v>
      </c>
      <c r="M18" s="24">
        <f>VLOOKUP($C18,[1]ПМ_Наташа!$F:$AD,'[1]Таблица 1 Приложения 1'!M$13,0)</f>
        <v>598.84</v>
      </c>
      <c r="N18" s="24">
        <f>VLOOKUP($C18,'[1]только промо'!$F$4:$N$25000,6,0)</f>
        <v>548.9</v>
      </c>
      <c r="O18" s="24">
        <f>'[1]только промо'!L13</f>
        <v>49.9</v>
      </c>
      <c r="P18" s="24">
        <f t="shared" si="4"/>
        <v>49.940000000000055</v>
      </c>
      <c r="Q18" s="26">
        <f t="shared" si="5"/>
        <v>8.3394562821454858</v>
      </c>
      <c r="R18" s="24">
        <f>VLOOKUP($C18,[1]ПМ_Наташа!$F:$AD,'[1]Таблица 1 Приложения 1'!R$13,0)</f>
        <v>598.79999999999995</v>
      </c>
      <c r="S18" s="24">
        <f>VLOOKUP($C18,'[1]только промо'!$F$4:$N$25000,8,0)</f>
        <v>598.79999999999995</v>
      </c>
      <c r="T18" s="24">
        <f>'[1]только промо'!N13</f>
        <v>24.95</v>
      </c>
      <c r="U18" s="24">
        <f t="shared" si="6"/>
        <v>0</v>
      </c>
      <c r="V18" s="26">
        <f t="shared" si="7"/>
        <v>0</v>
      </c>
    </row>
    <row r="19" spans="1:22" s="27" customFormat="1" x14ac:dyDescent="0.25">
      <c r="A19" s="21">
        <f>'[1]только промо'!E14</f>
        <v>1023123</v>
      </c>
      <c r="B19" s="22" t="str">
        <f>'[1]только промо'!C14</f>
        <v>Часы</v>
      </c>
      <c r="C19" s="23" t="str">
        <f>'[1]только промо'!F14</f>
        <v>Huawei Watch GT5 Pro VLI-B29 46 ч фтр</v>
      </c>
      <c r="D19" s="24">
        <f>VLOOKUP($C19,[1]ПМ_Наташа!$F:$AD,'[1]Таблица 1 Приложения 1'!D$13,0)</f>
        <v>799</v>
      </c>
      <c r="E19" s="24">
        <f>VLOOKUP(C19,'[1]только промо'!$F$4:$N$25000,3,0)</f>
        <v>649</v>
      </c>
      <c r="F19" s="24">
        <f>D19-E19</f>
        <v>150</v>
      </c>
      <c r="G19" s="25">
        <f t="shared" si="1"/>
        <v>18.773466833541931</v>
      </c>
      <c r="H19" s="24">
        <f>VLOOKUP($C19,[1]ПМ_Наташа!$F:$AD,'[1]Таблица 1 Приложения 1'!H$13,0)</f>
        <v>798.96</v>
      </c>
      <c r="I19" s="24">
        <f>VLOOKUP($C19,'[1]только промо'!$F$4:$N$25000,4,0)</f>
        <v>678.96</v>
      </c>
      <c r="J19" s="24">
        <f>'[1]только промо'!J14</f>
        <v>113.16</v>
      </c>
      <c r="K19" s="24">
        <f t="shared" si="2"/>
        <v>120</v>
      </c>
      <c r="L19" s="26">
        <f t="shared" si="3"/>
        <v>15.0195253829979</v>
      </c>
      <c r="M19" s="24">
        <f>VLOOKUP($C19,[1]ПМ_Наташа!$F:$AD,'[1]Таблица 1 Приложения 1'!M$13,0)</f>
        <v>798.81999999999994</v>
      </c>
      <c r="N19" s="24">
        <f>VLOOKUP($C19,'[1]только промо'!$F$4:$N$25000,6,0)</f>
        <v>698.93999999999994</v>
      </c>
      <c r="O19" s="24">
        <f>'[1]только промо'!L14</f>
        <v>63.54</v>
      </c>
      <c r="P19" s="24">
        <f t="shared" si="4"/>
        <v>99.88</v>
      </c>
      <c r="Q19" s="26">
        <f t="shared" si="5"/>
        <v>12.503442577802259</v>
      </c>
      <c r="R19" s="24">
        <f>VLOOKUP($C19,[1]ПМ_Наташа!$F:$AD,'[1]Таблица 1 Приложения 1'!R$13,0)</f>
        <v>798.96</v>
      </c>
      <c r="S19" s="24">
        <f>VLOOKUP($C19,'[1]только промо'!$F$4:$N$25000,8,0)</f>
        <v>798.96</v>
      </c>
      <c r="T19" s="24">
        <f>'[1]только промо'!N14</f>
        <v>33.29</v>
      </c>
      <c r="U19" s="24">
        <f t="shared" si="6"/>
        <v>0</v>
      </c>
      <c r="V19" s="26">
        <f t="shared" si="7"/>
        <v>0</v>
      </c>
    </row>
    <row r="20" spans="1:22" s="27" customFormat="1" x14ac:dyDescent="0.25">
      <c r="A20" s="21">
        <f>'[1]только промо'!E15</f>
        <v>1023731</v>
      </c>
      <c r="B20" s="22" t="str">
        <f>'[1]только промо'!C15</f>
        <v>Ноутбук</v>
      </c>
      <c r="C20" s="23" t="str">
        <f>'[1]только промо'!F15</f>
        <v>LT Honor Art 14 U7 32/1TB зел</v>
      </c>
      <c r="D20" s="24">
        <f>VLOOKUP($C20,[1]ПМ_Наташа!$F:$AD,'[1]Таблица 1 Приложения 1'!D$13,0)</f>
        <v>5499</v>
      </c>
      <c r="E20" s="24">
        <f>VLOOKUP(C20,'[1]только промо'!$F$4:$N$25000,3,0)</f>
        <v>5199</v>
      </c>
      <c r="F20" s="24">
        <f t="shared" si="0"/>
        <v>300</v>
      </c>
      <c r="G20" s="25">
        <f t="shared" si="1"/>
        <v>5.4555373704309851</v>
      </c>
      <c r="H20" s="24">
        <f>VLOOKUP($C20,[1]ПМ_Наташа!$F:$AD,'[1]Таблица 1 Приложения 1'!H$13,0)</f>
        <v>5499</v>
      </c>
      <c r="I20" s="24">
        <f>VLOOKUP($C20,'[1]только промо'!$F$4:$N$25000,4,0)</f>
        <v>5199</v>
      </c>
      <c r="J20" s="24">
        <f>'[1]только промо'!J15</f>
        <v>866.5</v>
      </c>
      <c r="K20" s="24">
        <f t="shared" si="2"/>
        <v>300</v>
      </c>
      <c r="L20" s="26">
        <f t="shared" si="3"/>
        <v>5.4555373704309851</v>
      </c>
      <c r="M20" s="24">
        <f>VLOOKUP($C20,[1]ПМ_Наташа!$F:$AD,'[1]Таблица 1 Приложения 1'!M$13,0)</f>
        <v>5498.9</v>
      </c>
      <c r="N20" s="24">
        <f>VLOOKUP($C20,'[1]только промо'!$F$4:$N$25000,6,0)</f>
        <v>5398.91</v>
      </c>
      <c r="O20" s="24">
        <f>'[1]только промо'!L15</f>
        <v>490.81</v>
      </c>
      <c r="P20" s="24">
        <f t="shared" si="4"/>
        <v>99.989999999999782</v>
      </c>
      <c r="Q20" s="26">
        <f t="shared" si="5"/>
        <v>1.8183636727345465</v>
      </c>
      <c r="R20" s="24">
        <f>VLOOKUP($C20,[1]ПМ_Наташа!$F:$AD,'[1]Таблица 1 Приложения 1'!R$13,0)</f>
        <v>5498.88</v>
      </c>
      <c r="S20" s="24">
        <f>VLOOKUP($C20,'[1]только промо'!$F$4:$N$25000,8,0)</f>
        <v>5498.88</v>
      </c>
      <c r="T20" s="24">
        <f>'[1]только промо'!N15</f>
        <v>229.12</v>
      </c>
      <c r="U20" s="24">
        <f t="shared" si="6"/>
        <v>0</v>
      </c>
      <c r="V20" s="26">
        <f t="shared" si="7"/>
        <v>0</v>
      </c>
    </row>
    <row r="21" spans="1:22" s="27" customFormat="1" x14ac:dyDescent="0.25">
      <c r="A21" s="21">
        <f>'[1]только промо'!E16</f>
        <v>1023734</v>
      </c>
      <c r="B21" s="22" t="str">
        <f>'[1]только промо'!C16</f>
        <v>Ноутбук</v>
      </c>
      <c r="C21" s="23" t="str">
        <f>'[1]только промо'!F16</f>
        <v>LT Honor Art 14 U7 32/1TB бел</v>
      </c>
      <c r="D21" s="24">
        <f>VLOOKUP($C21,[1]ПМ_Наташа!$F:$AD,'[1]Таблица 1 Приложения 1'!D$13,0)</f>
        <v>5499</v>
      </c>
      <c r="E21" s="24">
        <f>VLOOKUP(C21,'[1]только промо'!$F$4:$N$25000,3,0)</f>
        <v>5199</v>
      </c>
      <c r="F21" s="24">
        <f t="shared" si="0"/>
        <v>300</v>
      </c>
      <c r="G21" s="25">
        <f t="shared" si="1"/>
        <v>5.4555373704309851</v>
      </c>
      <c r="H21" s="24">
        <f>VLOOKUP($C21,[1]ПМ_Наташа!$F:$AD,'[1]Таблица 1 Приложения 1'!H$13,0)</f>
        <v>5499</v>
      </c>
      <c r="I21" s="24">
        <f>VLOOKUP($C21,'[1]только промо'!$F$4:$N$25000,4,0)</f>
        <v>5199</v>
      </c>
      <c r="J21" s="24">
        <f>'[1]только промо'!J16</f>
        <v>866.5</v>
      </c>
      <c r="K21" s="24">
        <f t="shared" si="2"/>
        <v>300</v>
      </c>
      <c r="L21" s="26">
        <f t="shared" si="3"/>
        <v>5.4555373704309851</v>
      </c>
      <c r="M21" s="24">
        <f>VLOOKUP($C21,[1]ПМ_Наташа!$F:$AD,'[1]Таблица 1 Приложения 1'!M$13,0)</f>
        <v>5498.9</v>
      </c>
      <c r="N21" s="24">
        <f>VLOOKUP($C21,'[1]только промо'!$F$4:$N$25000,6,0)</f>
        <v>5398.91</v>
      </c>
      <c r="O21" s="24">
        <f>'[1]только промо'!L16</f>
        <v>490.81</v>
      </c>
      <c r="P21" s="24">
        <f t="shared" si="4"/>
        <v>99.989999999999782</v>
      </c>
      <c r="Q21" s="26">
        <f t="shared" si="5"/>
        <v>1.8183636727345465</v>
      </c>
      <c r="R21" s="24">
        <f>VLOOKUP($C21,[1]ПМ_Наташа!$F:$AD,'[1]Таблица 1 Приложения 1'!R$13,0)</f>
        <v>5498.88</v>
      </c>
      <c r="S21" s="24">
        <f>VLOOKUP($C21,'[1]только промо'!$F$4:$N$25000,8,0)</f>
        <v>5498.88</v>
      </c>
      <c r="T21" s="24">
        <f>'[1]только промо'!N16</f>
        <v>229.12</v>
      </c>
      <c r="U21" s="24">
        <f t="shared" si="6"/>
        <v>0</v>
      </c>
      <c r="V21" s="26">
        <f t="shared" si="7"/>
        <v>0</v>
      </c>
    </row>
    <row r="22" spans="1:22" s="27" customFormat="1" x14ac:dyDescent="0.25">
      <c r="A22" s="21">
        <f>'[1]только промо'!E17</f>
        <v>1023736</v>
      </c>
      <c r="B22" s="22" t="str">
        <f>'[1]только промо'!C17</f>
        <v>Ноутбук</v>
      </c>
      <c r="C22" s="23" t="str">
        <f>'[1]только промо'!F17</f>
        <v>LT Honor Art 14 U5 32/1TB зел</v>
      </c>
      <c r="D22" s="24">
        <f>VLOOKUP($C22,[1]ПМ_Наташа!$F:$AD,'[1]Таблица 1 Приложения 1'!D$13,0)</f>
        <v>4999</v>
      </c>
      <c r="E22" s="24">
        <f>VLOOKUP(C22,'[1]только промо'!$F$4:$N$25000,3,0)</f>
        <v>4699</v>
      </c>
      <c r="F22" s="24">
        <f t="shared" si="0"/>
        <v>300</v>
      </c>
      <c r="G22" s="25">
        <f t="shared" si="1"/>
        <v>6.0012002400480107</v>
      </c>
      <c r="H22" s="24">
        <f>VLOOKUP($C22,[1]ПМ_Наташа!$F:$AD,'[1]Таблица 1 Приложения 1'!H$13,0)</f>
        <v>4998.96</v>
      </c>
      <c r="I22" s="24">
        <f>VLOOKUP($C22,'[1]только промо'!$F$4:$N$25000,4,0)</f>
        <v>4698.96</v>
      </c>
      <c r="J22" s="24">
        <f>'[1]только промо'!J17</f>
        <v>783.16</v>
      </c>
      <c r="K22" s="24">
        <f t="shared" si="2"/>
        <v>300</v>
      </c>
      <c r="L22" s="26">
        <f t="shared" si="3"/>
        <v>6.0012482596380039</v>
      </c>
      <c r="M22" s="24">
        <f>VLOOKUP($C22,[1]ПМ_Наташа!$F:$AD,'[1]Таблица 1 Приложения 1'!M$13,0)</f>
        <v>4998.95</v>
      </c>
      <c r="N22" s="24">
        <f>VLOOKUP($C22,'[1]только промо'!$F$4:$N$25000,6,0)</f>
        <v>4698.9800000000005</v>
      </c>
      <c r="O22" s="24">
        <f>'[1]только промо'!L17</f>
        <v>427.18</v>
      </c>
      <c r="P22" s="24">
        <f t="shared" si="4"/>
        <v>299.96999999999935</v>
      </c>
      <c r="Q22" s="26">
        <f t="shared" si="5"/>
        <v>6.0006601386290992</v>
      </c>
      <c r="R22" s="24">
        <f>VLOOKUP($C22,[1]ПМ_Наташа!$F:$AD,'[1]Таблица 1 Приложения 1'!R$13,0)</f>
        <v>4998.72</v>
      </c>
      <c r="S22" s="24">
        <f>VLOOKUP($C22,'[1]только промо'!$F$4:$N$25000,8,0)</f>
        <v>4998.72</v>
      </c>
      <c r="T22" s="24">
        <f>'[1]только промо'!N17</f>
        <v>208.28</v>
      </c>
      <c r="U22" s="24">
        <f t="shared" si="6"/>
        <v>0</v>
      </c>
      <c r="V22" s="26">
        <f t="shared" si="7"/>
        <v>0</v>
      </c>
    </row>
    <row r="23" spans="1:22" s="27" customFormat="1" x14ac:dyDescent="0.25">
      <c r="A23" s="21">
        <f>'[1]только промо'!E18</f>
        <v>1025188</v>
      </c>
      <c r="B23" s="22" t="str">
        <f>'[1]только промо'!C18</f>
        <v>Ноутбук</v>
      </c>
      <c r="C23" s="23" t="str">
        <f>'[1]только промо'!F18</f>
        <v>LT Honor X16 i5 16/1TB BRG-561 сер</v>
      </c>
      <c r="D23" s="24">
        <f>VLOOKUP($C23,[1]ПМ_Наташа!$F:$AD,'[1]Таблица 1 Приложения 1'!D$13,0)</f>
        <v>2399</v>
      </c>
      <c r="E23" s="24">
        <f>VLOOKUP(C23,'[1]только промо'!$F$4:$N$25000,3,0)</f>
        <v>2199</v>
      </c>
      <c r="F23" s="24">
        <f t="shared" si="0"/>
        <v>200</v>
      </c>
      <c r="G23" s="25">
        <f t="shared" si="1"/>
        <v>8.3368070029178796</v>
      </c>
      <c r="H23" s="24">
        <f>VLOOKUP($C23,[1]ПМ_Наташа!$F:$AD,'[1]Таблица 1 Приложения 1'!H$13,0)</f>
        <v>2398.98</v>
      </c>
      <c r="I23" s="24">
        <f>VLOOKUP($C23,'[1]только промо'!$F$4:$N$25000,4,0)</f>
        <v>2199</v>
      </c>
      <c r="J23" s="24">
        <f>'[1]только промо'!J18</f>
        <v>366.5</v>
      </c>
      <c r="K23" s="24">
        <f t="shared" si="2"/>
        <v>199.98000000000002</v>
      </c>
      <c r="L23" s="26">
        <f t="shared" si="3"/>
        <v>8.3360428181977309</v>
      </c>
      <c r="M23" s="24">
        <f>VLOOKUP($C23,[1]ПМ_Наташа!$F:$AD,'[1]Таблица 1 Приложения 1'!M$13,0)</f>
        <v>2398.9900000000002</v>
      </c>
      <c r="N23" s="24">
        <f>VLOOKUP($C23,'[1]только промо'!$F$4:$N$25000,6,0)</f>
        <v>2398.9900000000002</v>
      </c>
      <c r="O23" s="24">
        <f>'[1]только промо'!L18</f>
        <v>218.09</v>
      </c>
      <c r="P23" s="24">
        <f t="shared" si="4"/>
        <v>0</v>
      </c>
      <c r="Q23" s="26">
        <f t="shared" si="5"/>
        <v>0</v>
      </c>
      <c r="R23" s="24">
        <f>VLOOKUP($C23,[1]ПМ_Наташа!$F:$AD,'[1]Таблица 1 Приложения 1'!R$13,0)</f>
        <v>2398.8000000000002</v>
      </c>
      <c r="S23" s="24">
        <f>VLOOKUP($C23,'[1]только промо'!$F$4:$N$25000,8,0)</f>
        <v>2398.8000000000002</v>
      </c>
      <c r="T23" s="24">
        <f>'[1]только промо'!N18</f>
        <v>99.95</v>
      </c>
      <c r="U23" s="24">
        <f t="shared" si="6"/>
        <v>0</v>
      </c>
      <c r="V23" s="26">
        <f t="shared" si="7"/>
        <v>0</v>
      </c>
    </row>
    <row r="24" spans="1:22" s="27" customFormat="1" x14ac:dyDescent="0.25">
      <c r="A24" s="21">
        <f>'[1]только промо'!E19</f>
        <v>1025198</v>
      </c>
      <c r="B24" s="22" t="str">
        <f>'[1]только промо'!C19</f>
        <v>Ноутбук</v>
      </c>
      <c r="C24" s="23" t="str">
        <f>'[1]только промо'!F19</f>
        <v>LT Honor X16 i5 16/1TB BRG-561 б/ОС</v>
      </c>
      <c r="D24" s="24">
        <f>VLOOKUP($C24,[1]ПМ_Наташа!$F:$AD,'[1]Таблица 1 Приложения 1'!D$13,0)</f>
        <v>2099</v>
      </c>
      <c r="E24" s="24">
        <f>VLOOKUP(C24,'[1]только промо'!$F$4:$N$25000,3,0)</f>
        <v>1899</v>
      </c>
      <c r="F24" s="24">
        <f t="shared" si="0"/>
        <v>200</v>
      </c>
      <c r="G24" s="25">
        <f t="shared" si="1"/>
        <v>9.528346831824674</v>
      </c>
      <c r="H24" s="24">
        <f>VLOOKUP($C24,[1]ПМ_Наташа!$F:$AD,'[1]Таблица 1 Приложения 1'!H$13,0)</f>
        <v>2098.92</v>
      </c>
      <c r="I24" s="24">
        <f>VLOOKUP($C24,'[1]только промо'!$F$4:$N$25000,4,0)</f>
        <v>1899</v>
      </c>
      <c r="J24" s="24">
        <f>'[1]только промо'!J19</f>
        <v>316.5</v>
      </c>
      <c r="K24" s="24">
        <f t="shared" si="2"/>
        <v>199.92000000000007</v>
      </c>
      <c r="L24" s="26">
        <f t="shared" si="3"/>
        <v>9.5248985192384676</v>
      </c>
      <c r="M24" s="24">
        <f>VLOOKUP($C24,[1]ПМ_Наташа!$F:$AD,'[1]Таблица 1 Приложения 1'!M$13,0)</f>
        <v>2098.91</v>
      </c>
      <c r="N24" s="24">
        <f>VLOOKUP($C24,'[1]только промо'!$F$4:$N$25000,6,0)</f>
        <v>2098.91</v>
      </c>
      <c r="O24" s="24">
        <f>'[1]только промо'!L19</f>
        <v>190.81</v>
      </c>
      <c r="P24" s="24">
        <f t="shared" si="4"/>
        <v>0</v>
      </c>
      <c r="Q24" s="26">
        <f t="shared" si="5"/>
        <v>0</v>
      </c>
      <c r="R24" s="24">
        <f>VLOOKUP($C24,[1]ПМ_Наташа!$F:$AD,'[1]Таблица 1 Приложения 1'!R$13,0)</f>
        <v>2098.56</v>
      </c>
      <c r="S24" s="24">
        <f>VLOOKUP($C24,'[1]только промо'!$F$4:$N$25000,8,0)</f>
        <v>2098.56</v>
      </c>
      <c r="T24" s="24">
        <f>'[1]только промо'!N19</f>
        <v>87.44</v>
      </c>
      <c r="U24" s="24">
        <f t="shared" si="6"/>
        <v>0</v>
      </c>
      <c r="V24" s="26">
        <f t="shared" si="7"/>
        <v>0</v>
      </c>
    </row>
    <row r="25" spans="1:22" s="27" customFormat="1" x14ac:dyDescent="0.25">
      <c r="A25" s="21">
        <f>'[1]только промо'!E20</f>
        <v>1025248</v>
      </c>
      <c r="B25" s="22" t="str">
        <f>'[1]только промо'!C20</f>
        <v>Ноутбук</v>
      </c>
      <c r="C25" s="23" t="str">
        <f>'[1]только промо'!F20</f>
        <v>LT Honor X14 i5 16/1TB FRG-X б/ОС</v>
      </c>
      <c r="D25" s="24">
        <f>VLOOKUP($C25,[1]ПМ_Наташа!$F:$AD,'[1]Таблица 1 Приложения 1'!D$13,0)</f>
        <v>2399</v>
      </c>
      <c r="E25" s="24">
        <f>VLOOKUP(C25,'[1]только промо'!$F$4:$N$25000,3,0)</f>
        <v>2099</v>
      </c>
      <c r="F25" s="24">
        <f t="shared" si="0"/>
        <v>300</v>
      </c>
      <c r="G25" s="25">
        <f t="shared" si="1"/>
        <v>12.50521050437683</v>
      </c>
      <c r="H25" s="24">
        <f>VLOOKUP($C25,[1]ПМ_Наташа!$F:$AD,'[1]Таблица 1 Приложения 1'!H$13,0)</f>
        <v>2398.98</v>
      </c>
      <c r="I25" s="24">
        <f>VLOOKUP($C25,'[1]только промо'!$F$4:$N$25000,4,0)</f>
        <v>2098.92</v>
      </c>
      <c r="J25" s="24">
        <f>'[1]только промо'!J20</f>
        <v>349.82</v>
      </c>
      <c r="K25" s="24">
        <f t="shared" si="2"/>
        <v>300.05999999999995</v>
      </c>
      <c r="L25" s="26">
        <f t="shared" si="3"/>
        <v>12.507815821724233</v>
      </c>
      <c r="M25" s="24">
        <f>VLOOKUP($C25,[1]ПМ_Наташа!$F:$AD,'[1]Таблица 1 Приложения 1'!M$13,0)</f>
        <v>2398.9900000000002</v>
      </c>
      <c r="N25" s="24">
        <f>VLOOKUP($C25,'[1]только промо'!$F$4:$N$25000,6,0)</f>
        <v>2198.9</v>
      </c>
      <c r="O25" s="24">
        <f>'[1]только промо'!L20</f>
        <v>199.9</v>
      </c>
      <c r="P25" s="24">
        <f t="shared" si="4"/>
        <v>200.09000000000015</v>
      </c>
      <c r="Q25" s="26">
        <f t="shared" si="5"/>
        <v>8.3405933330276572</v>
      </c>
      <c r="R25" s="24">
        <f>VLOOKUP($C25,[1]ПМ_Наташа!$F:$AD,'[1]Таблица 1 Приложения 1'!R$13,0)</f>
        <v>2398.8000000000002</v>
      </c>
      <c r="S25" s="24">
        <f>VLOOKUP($C25,'[1]только промо'!$F$4:$N$25000,8,0)</f>
        <v>2198.88</v>
      </c>
      <c r="T25" s="24">
        <f>'[1]только промо'!N20</f>
        <v>91.62</v>
      </c>
      <c r="U25" s="24">
        <f t="shared" si="6"/>
        <v>199.92000000000007</v>
      </c>
      <c r="V25" s="26">
        <f t="shared" si="7"/>
        <v>8.3341670835417769</v>
      </c>
    </row>
    <row r="26" spans="1:22" s="27" customFormat="1" x14ac:dyDescent="0.25">
      <c r="A26" s="21">
        <f>'[1]только промо'!E21</f>
        <v>1024597</v>
      </c>
      <c r="B26" s="22" t="str">
        <f>'[1]только промо'!C21</f>
        <v>Ноутбук</v>
      </c>
      <c r="C26" s="23" t="str">
        <f>'[1]только промо'!F21</f>
        <v>LT Huawei XPro U7 24 16/1TB VGHH-X чр</v>
      </c>
      <c r="D26" s="24">
        <f>VLOOKUP($C26,[1]ПМ_Наташа!$F:$AD,'[1]Таблица 1 Приложения 1'!D$13,0)</f>
        <v>4999</v>
      </c>
      <c r="E26" s="24">
        <f>VLOOKUP(C26,'[1]только промо'!$F$4:$N$25000,3,0)</f>
        <v>3999</v>
      </c>
      <c r="F26" s="24">
        <f t="shared" si="0"/>
        <v>1000</v>
      </c>
      <c r="G26" s="25">
        <f t="shared" si="1"/>
        <v>20.004000800160028</v>
      </c>
      <c r="H26" s="24">
        <f>VLOOKUP($C26,[1]ПМ_Наташа!$F:$AD,'[1]Таблица 1 Приложения 1'!H$13,0)</f>
        <v>4998.96</v>
      </c>
      <c r="I26" s="24">
        <f>VLOOKUP($C26,'[1]только промо'!$F$4:$N$25000,4,0)</f>
        <v>3999</v>
      </c>
      <c r="J26" s="24">
        <f>'[1]только промо'!J21</f>
        <v>666.5</v>
      </c>
      <c r="K26" s="24">
        <f t="shared" si="2"/>
        <v>999.96</v>
      </c>
      <c r="L26" s="26">
        <f t="shared" si="3"/>
        <v>20.003360699025396</v>
      </c>
      <c r="M26" s="24">
        <f>VLOOKUP($C26,[1]ПМ_Наташа!$F:$AD,'[1]Таблица 1 Приложения 1'!M$13,0)</f>
        <v>4998.95</v>
      </c>
      <c r="N26" s="24">
        <f>VLOOKUP($C26,'[1]только промо'!$F$4:$N$25000,6,0)</f>
        <v>4398.8999999999996</v>
      </c>
      <c r="O26" s="24">
        <f>'[1]только промо'!L21</f>
        <v>399.9</v>
      </c>
      <c r="P26" s="24">
        <f t="shared" si="4"/>
        <v>600.05000000000018</v>
      </c>
      <c r="Q26" s="26">
        <f t="shared" si="5"/>
        <v>12.003520739355267</v>
      </c>
      <c r="R26" s="24">
        <f>VLOOKUP($C26,[1]ПМ_Наташа!$F:$AD,'[1]Таблица 1 Приложения 1'!R$13,0)</f>
        <v>4998.72</v>
      </c>
      <c r="S26" s="24">
        <f>VLOOKUP($C26,'[1]только промо'!$F$4:$N$25000,8,0)</f>
        <v>4898.88</v>
      </c>
      <c r="T26" s="24">
        <f>'[1]только промо'!N21</f>
        <v>204.12</v>
      </c>
      <c r="U26" s="24">
        <f t="shared" si="6"/>
        <v>99.840000000000146</v>
      </c>
      <c r="V26" s="26">
        <f t="shared" si="7"/>
        <v>1.997311311695793</v>
      </c>
    </row>
    <row r="27" spans="1:22" s="27" customFormat="1" x14ac:dyDescent="0.25">
      <c r="A27" s="21">
        <f>'[1]только промо'!E22</f>
        <v>1024599</v>
      </c>
      <c r="B27" s="22" t="str">
        <f>'[1]только промо'!C22</f>
        <v>Ноутбук</v>
      </c>
      <c r="C27" s="23" t="str">
        <f>'[1]только промо'!F22</f>
        <v>LT Huawei XPro U7 24 16/1TB VGHH-X б</v>
      </c>
      <c r="D27" s="24">
        <f>VLOOKUP($C27,[1]ПМ_Наташа!$F:$AD,'[1]Таблица 1 Приложения 1'!D$13,0)</f>
        <v>4999</v>
      </c>
      <c r="E27" s="24">
        <f>VLOOKUP(C27,'[1]только промо'!$F$4:$N$25000,3,0)</f>
        <v>3999</v>
      </c>
      <c r="F27" s="24">
        <f t="shared" si="0"/>
        <v>1000</v>
      </c>
      <c r="G27" s="25">
        <f t="shared" si="1"/>
        <v>20.004000800160028</v>
      </c>
      <c r="H27" s="24">
        <f>VLOOKUP($C27,[1]ПМ_Наташа!$F:$AD,'[1]Таблица 1 Приложения 1'!H$13,0)</f>
        <v>4998.96</v>
      </c>
      <c r="I27" s="24">
        <f>VLOOKUP($C27,'[1]только промо'!$F$4:$N$25000,4,0)</f>
        <v>3999</v>
      </c>
      <c r="J27" s="24">
        <f>'[1]только промо'!J22</f>
        <v>666.5</v>
      </c>
      <c r="K27" s="24">
        <f t="shared" si="2"/>
        <v>999.96</v>
      </c>
      <c r="L27" s="26">
        <f t="shared" si="3"/>
        <v>20.003360699025396</v>
      </c>
      <c r="M27" s="24">
        <f>VLOOKUP($C27,[1]ПМ_Наташа!$F:$AD,'[1]Таблица 1 Приложения 1'!M$13,0)</f>
        <v>4998.95</v>
      </c>
      <c r="N27" s="24">
        <f>VLOOKUP($C27,'[1]только промо'!$F$4:$N$25000,6,0)</f>
        <v>4398.8999999999996</v>
      </c>
      <c r="O27" s="24">
        <f>'[1]только промо'!L22</f>
        <v>399.9</v>
      </c>
      <c r="P27" s="24">
        <f t="shared" si="4"/>
        <v>600.05000000000018</v>
      </c>
      <c r="Q27" s="26">
        <f t="shared" si="5"/>
        <v>12.003520739355267</v>
      </c>
      <c r="R27" s="24">
        <f>VLOOKUP($C27,[1]ПМ_Наташа!$F:$AD,'[1]Таблица 1 Приложения 1'!R$13,0)</f>
        <v>4998.72</v>
      </c>
      <c r="S27" s="24">
        <f>VLOOKUP($C27,'[1]только промо'!$F$4:$N$25000,8,0)</f>
        <v>4898.88</v>
      </c>
      <c r="T27" s="24">
        <f>'[1]только промо'!N22</f>
        <v>204.12</v>
      </c>
      <c r="U27" s="24">
        <f t="shared" si="6"/>
        <v>99.840000000000146</v>
      </c>
      <c r="V27" s="26">
        <f t="shared" si="7"/>
        <v>1.997311311695793</v>
      </c>
    </row>
    <row r="28" spans="1:22" s="27" customFormat="1" x14ac:dyDescent="0.25">
      <c r="A28" s="21">
        <f>'[1]только промо'!E23</f>
        <v>1022560</v>
      </c>
      <c r="B28" s="22" t="str">
        <f>'[1]только промо'!C23</f>
        <v>Смартфон / планшет</v>
      </c>
      <c r="C28" s="23" t="str">
        <f>'[1]только промо'!F23</f>
        <v>Huawei MatePad 11.5 S 8/256 клав сер</v>
      </c>
      <c r="D28" s="24">
        <f>VLOOKUP($C28,[1]ПМ_Наташа!$F:$AD,'[1]Таблица 1 Приложения 1'!D$13,0)</f>
        <v>1399</v>
      </c>
      <c r="E28" s="24">
        <f>VLOOKUP(C28,'[1]только промо'!$F$4:$N$25000,3,0)</f>
        <v>1199</v>
      </c>
      <c r="F28" s="24">
        <f t="shared" si="0"/>
        <v>200</v>
      </c>
      <c r="G28" s="25">
        <f t="shared" si="1"/>
        <v>14.295925661186558</v>
      </c>
      <c r="H28" s="24">
        <f>VLOOKUP($C28,[1]ПМ_Наташа!$F:$AD,'[1]Таблица 1 Приложения 1'!H$13,0)</f>
        <v>1398.96</v>
      </c>
      <c r="I28" s="24">
        <f>VLOOKUP($C28,'[1]только промо'!$F$4:$N$25000,4,0)</f>
        <v>1198.92</v>
      </c>
      <c r="J28" s="24">
        <f>'[1]только промо'!J23</f>
        <v>199.82</v>
      </c>
      <c r="K28" s="24">
        <f t="shared" si="2"/>
        <v>200.03999999999996</v>
      </c>
      <c r="L28" s="26">
        <f t="shared" si="3"/>
        <v>14.29919368673872</v>
      </c>
      <c r="M28" s="24">
        <f>VLOOKUP($C28,[1]ПМ_Наташа!$F:$AD,'[1]Таблица 1 Приложения 1'!M$13,0)</f>
        <v>1398.98</v>
      </c>
      <c r="N28" s="24">
        <f>VLOOKUP($C28,'[1]только промо'!$F$4:$N$25000,6,0)</f>
        <v>1199</v>
      </c>
      <c r="O28" s="24">
        <f>'[1]только промо'!L23</f>
        <v>109</v>
      </c>
      <c r="P28" s="24">
        <f t="shared" si="4"/>
        <v>199.98000000000002</v>
      </c>
      <c r="Q28" s="26">
        <f t="shared" si="5"/>
        <v>14.294700424595064</v>
      </c>
      <c r="R28" s="24">
        <f>VLOOKUP($C28,[1]ПМ_Наташа!$F:$AD,'[1]Таблица 1 Приложения 1'!R$13,0)</f>
        <v>1398.72</v>
      </c>
      <c r="S28" s="24">
        <f>VLOOKUP($C28,'[1]только промо'!$F$4:$N$25000,8,0)</f>
        <v>1398.72</v>
      </c>
      <c r="T28" s="24">
        <f>'[1]только промо'!N23</f>
        <v>58.28</v>
      </c>
      <c r="U28" s="24">
        <f t="shared" si="6"/>
        <v>0</v>
      </c>
      <c r="V28" s="26">
        <f t="shared" si="7"/>
        <v>0</v>
      </c>
    </row>
    <row r="29" spans="1:22" s="27" customFormat="1" x14ac:dyDescent="0.25">
      <c r="A29" s="21">
        <f>'[1]только промо'!E24</f>
        <v>1024419</v>
      </c>
      <c r="B29" s="22" t="str">
        <f>'[1]только промо'!C24</f>
        <v>Смартфон / планшет</v>
      </c>
      <c r="C29" s="23" t="str">
        <f>'[1]только промо'!F24</f>
        <v>Redmi Pad Pro 8/256 син</v>
      </c>
      <c r="D29" s="24">
        <f>VLOOKUP($C29,[1]ПМ_Наташа!$F:$AD,'[1]Таблица 1 Приложения 1'!D$13,0)</f>
        <v>1049</v>
      </c>
      <c r="E29" s="24">
        <f>VLOOKUP(C29,'[1]только промо'!$F$4:$N$25000,3,0)</f>
        <v>899</v>
      </c>
      <c r="F29" s="24">
        <f t="shared" si="0"/>
        <v>150</v>
      </c>
      <c r="G29" s="25">
        <f t="shared" si="1"/>
        <v>14.299332697807433</v>
      </c>
      <c r="H29" s="24">
        <f>VLOOKUP($C29,[1]ПМ_Наташа!$F:$AD,'[1]Таблица 1 Приложения 1'!H$13,0)</f>
        <v>1048.98</v>
      </c>
      <c r="I29" s="24">
        <f>VLOOKUP($C29,'[1]только промо'!$F$4:$N$25000,4,0)</f>
        <v>898.98</v>
      </c>
      <c r="J29" s="24">
        <f>'[1]только промо'!J24</f>
        <v>149.83000000000001</v>
      </c>
      <c r="K29" s="24">
        <f t="shared" si="2"/>
        <v>150</v>
      </c>
      <c r="L29" s="26">
        <f t="shared" si="3"/>
        <v>14.299605330892861</v>
      </c>
      <c r="M29" s="24">
        <f>VLOOKUP($C29,[1]ПМ_Наташа!$F:$AD,'[1]Таблица 1 Приложения 1'!M$13,0)</f>
        <v>1048.96</v>
      </c>
      <c r="N29" s="24">
        <f>VLOOKUP($C29,'[1]только промо'!$F$4:$N$25000,6,0)</f>
        <v>898.92</v>
      </c>
      <c r="O29" s="24">
        <f>'[1]только промо'!L24</f>
        <v>81.72</v>
      </c>
      <c r="P29" s="24">
        <f t="shared" si="4"/>
        <v>150.04000000000008</v>
      </c>
      <c r="Q29" s="26">
        <f t="shared" si="5"/>
        <v>14.303691275167797</v>
      </c>
      <c r="R29" s="24">
        <f>VLOOKUP($C29,[1]ПМ_Наташа!$F:$AD,'[1]Таблица 1 Приложения 1'!R$13,0)</f>
        <v>1048.8000000000002</v>
      </c>
      <c r="S29" s="24">
        <f>VLOOKUP($C29,'[1]только промо'!$F$4:$N$25000,8,0)</f>
        <v>998.87999999999988</v>
      </c>
      <c r="T29" s="24">
        <f>'[1]только промо'!N24</f>
        <v>41.62</v>
      </c>
      <c r="U29" s="24">
        <f t="shared" si="6"/>
        <v>49.9200000000003</v>
      </c>
      <c r="V29" s="26">
        <f t="shared" si="7"/>
        <v>4.7597254004576932</v>
      </c>
    </row>
    <row r="30" spans="1:22" s="27" customFormat="1" x14ac:dyDescent="0.25">
      <c r="A30" s="21">
        <f>'[1]только промо'!E25</f>
        <v>1024425</v>
      </c>
      <c r="B30" s="22" t="str">
        <f>'[1]только промо'!C25</f>
        <v>Смартфон / планшет</v>
      </c>
      <c r="C30" s="23" t="str">
        <f>'[1]только промо'!F25</f>
        <v>Redmi Pad Pro 8/256 сер</v>
      </c>
      <c r="D30" s="24">
        <f>VLOOKUP($C30,[1]ПМ_Наташа!$F:$AD,'[1]Таблица 1 Приложения 1'!D$13,0)</f>
        <v>1049</v>
      </c>
      <c r="E30" s="24">
        <f>VLOOKUP(C30,'[1]только промо'!$F$4:$N$25000,3,0)</f>
        <v>899</v>
      </c>
      <c r="F30" s="24">
        <f t="shared" si="0"/>
        <v>150</v>
      </c>
      <c r="G30" s="25">
        <f t="shared" si="1"/>
        <v>14.299332697807433</v>
      </c>
      <c r="H30" s="24">
        <f>VLOOKUP($C30,[1]ПМ_Наташа!$F:$AD,'[1]Таблица 1 Приложения 1'!H$13,0)</f>
        <v>1048.98</v>
      </c>
      <c r="I30" s="24">
        <f>VLOOKUP($C30,'[1]только промо'!$F$4:$N$25000,4,0)</f>
        <v>898.98</v>
      </c>
      <c r="J30" s="24">
        <f>'[1]только промо'!J25</f>
        <v>149.83000000000001</v>
      </c>
      <c r="K30" s="24">
        <f t="shared" si="2"/>
        <v>150</v>
      </c>
      <c r="L30" s="26">
        <f t="shared" si="3"/>
        <v>14.299605330892861</v>
      </c>
      <c r="M30" s="24">
        <f>VLOOKUP($C30,[1]ПМ_Наташа!$F:$AD,'[1]Таблица 1 Приложения 1'!M$13,0)</f>
        <v>1048.96</v>
      </c>
      <c r="N30" s="24">
        <f>VLOOKUP($C30,'[1]только промо'!$F$4:$N$25000,6,0)</f>
        <v>898.92</v>
      </c>
      <c r="O30" s="24">
        <f>'[1]только промо'!L25</f>
        <v>81.72</v>
      </c>
      <c r="P30" s="24">
        <f t="shared" si="4"/>
        <v>150.04000000000008</v>
      </c>
      <c r="Q30" s="26">
        <f t="shared" si="5"/>
        <v>14.303691275167797</v>
      </c>
      <c r="R30" s="24">
        <f>VLOOKUP($C30,[1]ПМ_Наташа!$F:$AD,'[1]Таблица 1 Приложения 1'!R$13,0)</f>
        <v>1048.8000000000002</v>
      </c>
      <c r="S30" s="24">
        <f>VLOOKUP($C30,'[1]только промо'!$F$4:$N$25000,8,0)</f>
        <v>998.87999999999988</v>
      </c>
      <c r="T30" s="24">
        <f>'[1]только промо'!N25</f>
        <v>41.62</v>
      </c>
      <c r="U30" s="24">
        <f t="shared" si="6"/>
        <v>49.9200000000003</v>
      </c>
      <c r="V30" s="26">
        <f t="shared" si="7"/>
        <v>4.7597254004576932</v>
      </c>
    </row>
    <row r="31" spans="1:22" s="27" customFormat="1" x14ac:dyDescent="0.25">
      <c r="A31" s="21">
        <f>'[1]только промо'!E26</f>
        <v>1025982</v>
      </c>
      <c r="B31" s="22" t="str">
        <f>'[1]только промо'!C26</f>
        <v>Смартфон / планшет</v>
      </c>
      <c r="C31" s="23" t="str">
        <f>'[1]только промо'!F26</f>
        <v>Планшет Samsung X626 8/128 сер</v>
      </c>
      <c r="D31" s="24">
        <f>VLOOKUP($C31,[1]ПМ_Наташа!$F:$AD,'[1]Таблица 1 Приложения 1'!D$13,0)</f>
        <v>2399</v>
      </c>
      <c r="E31" s="24">
        <f>VLOOKUP(C31,'[1]только промо'!$F$4:$N$25000,3,0)</f>
        <v>1999</v>
      </c>
      <c r="F31" s="24">
        <f t="shared" si="0"/>
        <v>400</v>
      </c>
      <c r="G31" s="25">
        <f t="shared" si="1"/>
        <v>16.67361400583577</v>
      </c>
      <c r="H31" s="24">
        <f>VLOOKUP($C31,[1]ПМ_Наташа!$F:$AD,'[1]Таблица 1 Приложения 1'!H$13,0)</f>
        <v>2398.98</v>
      </c>
      <c r="I31" s="24">
        <f>VLOOKUP($C31,'[1]только промо'!$F$4:$N$25000,4,0)</f>
        <v>1998.96</v>
      </c>
      <c r="J31" s="24">
        <f>'[1]только промо'!J26</f>
        <v>333.16</v>
      </c>
      <c r="K31" s="24">
        <f t="shared" si="2"/>
        <v>400.02</v>
      </c>
      <c r="L31" s="26">
        <f t="shared" si="3"/>
        <v>16.674586699347227</v>
      </c>
      <c r="M31" s="24">
        <f>VLOOKUP($C31,[1]ПМ_Наташа!$F:$AD,'[1]Таблица 1 Приложения 1'!M$13,0)</f>
        <v>2398.9900000000002</v>
      </c>
      <c r="N31" s="24">
        <f>VLOOKUP($C31,'[1]только промо'!$F$4:$N$25000,6,0)</f>
        <v>1998.92</v>
      </c>
      <c r="O31" s="24">
        <f>'[1]только промо'!L26</f>
        <v>181.72</v>
      </c>
      <c r="P31" s="24">
        <f t="shared" si="4"/>
        <v>400.07000000000016</v>
      </c>
      <c r="Q31" s="26">
        <f t="shared" si="5"/>
        <v>16.676601403090473</v>
      </c>
      <c r="R31" s="24">
        <f>VLOOKUP($C31,[1]ПМ_Наташа!$F:$AD,'[1]Таблица 1 Приложения 1'!R$13,0)</f>
        <v>2398.8000000000002</v>
      </c>
      <c r="S31" s="24">
        <f>VLOOKUP($C31,'[1]только промо'!$F$4:$N$25000,8,0)</f>
        <v>1998.96</v>
      </c>
      <c r="T31" s="24">
        <f>'[1]только промо'!N26</f>
        <v>83.29</v>
      </c>
      <c r="U31" s="24">
        <f t="shared" si="6"/>
        <v>399.84000000000015</v>
      </c>
      <c r="V31" s="26">
        <f t="shared" si="7"/>
        <v>16.668334167083543</v>
      </c>
    </row>
    <row r="32" spans="1:22" s="27" customFormat="1" x14ac:dyDescent="0.25">
      <c r="A32" s="21">
        <f>'[1]только промо'!E27</f>
        <v>1027367</v>
      </c>
      <c r="B32" s="22" t="str">
        <f>'[1]только промо'!C27</f>
        <v>Умные девайсы</v>
      </c>
      <c r="C32" s="23" t="str">
        <f>'[1]только промо'!F27</f>
        <v>ТВ iFFalcon 32 IFF32S55 S5</v>
      </c>
      <c r="D32" s="24">
        <f>VLOOKUP($C32,[1]ПМ_Наташа!$F:$AD,'[1]Таблица 1 Приложения 1'!D$13,0)</f>
        <v>589</v>
      </c>
      <c r="E32" s="24">
        <f>VLOOKUP(C32,'[1]только промо'!$F$4:$N$25000,3,0)</f>
        <v>499</v>
      </c>
      <c r="F32" s="24">
        <f t="shared" si="0"/>
        <v>90</v>
      </c>
      <c r="G32" s="25">
        <f t="shared" si="1"/>
        <v>15.280135823429541</v>
      </c>
      <c r="H32" s="24">
        <f>VLOOKUP($C32,[1]ПМ_Наташа!$F:$AD,'[1]Таблица 1 Приложения 1'!H$13,0)</f>
        <v>588.96</v>
      </c>
      <c r="I32" s="24">
        <f>VLOOKUP($C32,'[1]только промо'!$F$4:$N$25000,4,0)</f>
        <v>508.98</v>
      </c>
      <c r="J32" s="24">
        <f>'[1]только промо'!J27</f>
        <v>84.83</v>
      </c>
      <c r="K32" s="24">
        <f t="shared" si="2"/>
        <v>79.980000000000018</v>
      </c>
      <c r="L32" s="26">
        <f t="shared" si="3"/>
        <v>13.579869600651994</v>
      </c>
      <c r="M32" s="24">
        <f>VLOOKUP($C32,[1]ПМ_Наташа!$F:$AD,'[1]Таблица 1 Приложения 1'!M$13,0)</f>
        <v>588.93999999999994</v>
      </c>
      <c r="N32" s="24">
        <f>VLOOKUP($C32,'[1]только промо'!$F$4:$N$25000,6,0)</f>
        <v>528.88</v>
      </c>
      <c r="O32" s="24">
        <f>'[1]только промо'!L27</f>
        <v>48.08</v>
      </c>
      <c r="P32" s="24">
        <f t="shared" si="4"/>
        <v>60.059999999999945</v>
      </c>
      <c r="Q32" s="26">
        <f t="shared" si="5"/>
        <v>10.197982816585727</v>
      </c>
      <c r="R32" s="28" t="s">
        <v>14</v>
      </c>
      <c r="S32" s="28" t="s">
        <v>14</v>
      </c>
      <c r="T32" s="28" t="s">
        <v>14</v>
      </c>
      <c r="U32" s="28" t="s">
        <v>14</v>
      </c>
      <c r="V32" s="28" t="s">
        <v>14</v>
      </c>
    </row>
    <row r="33" spans="1:22" s="27" customFormat="1" x14ac:dyDescent="0.25">
      <c r="A33" s="21">
        <f>'[1]только промо'!E28</f>
        <v>1026746</v>
      </c>
      <c r="B33" s="22" t="str">
        <f>'[1]только промо'!C28</f>
        <v>Умные девайсы</v>
      </c>
      <c r="C33" s="23" t="str">
        <f>'[1]только промо'!F28</f>
        <v>TB Blaupunkt 50UBG5500T</v>
      </c>
      <c r="D33" s="24">
        <f>VLOOKUP($C33,[1]ПМ_Наташа!$F:$AD,'[1]Таблица 1 Приложения 1'!D$13,0)</f>
        <v>999</v>
      </c>
      <c r="E33" s="24">
        <f>VLOOKUP(C33,'[1]только промо'!$F$4:$N$25000,3,0)</f>
        <v>829</v>
      </c>
      <c r="F33" s="24">
        <f t="shared" si="0"/>
        <v>170</v>
      </c>
      <c r="G33" s="25">
        <f t="shared" si="1"/>
        <v>17.017017017017022</v>
      </c>
      <c r="H33" s="24">
        <f>VLOOKUP($C33,[1]ПМ_Наташа!$F:$AD,'[1]Таблица 1 Приложения 1'!H$13,0)</f>
        <v>999</v>
      </c>
      <c r="I33" s="24">
        <f>VLOOKUP($C33,'[1]только промо'!$F$4:$N$25000,4,0)</f>
        <v>858.96</v>
      </c>
      <c r="J33" s="24">
        <f>'[1]только промо'!J28</f>
        <v>143.16</v>
      </c>
      <c r="K33" s="24">
        <f t="shared" si="2"/>
        <v>140.03999999999996</v>
      </c>
      <c r="L33" s="26">
        <f t="shared" si="3"/>
        <v>14.018018018018019</v>
      </c>
      <c r="M33" s="24">
        <f>VLOOKUP($C33,[1]ПМ_Наташа!$F:$AD,'[1]Таблица 1 Приложения 1'!M$13,0)</f>
        <v>998.8</v>
      </c>
      <c r="N33" s="24">
        <f>VLOOKUP($C33,'[1]только промо'!$F$4:$N$25000,6,0)</f>
        <v>898.92</v>
      </c>
      <c r="O33" s="24">
        <f>'[1]только промо'!L28</f>
        <v>81.72</v>
      </c>
      <c r="P33" s="24">
        <f t="shared" si="4"/>
        <v>99.88</v>
      </c>
      <c r="Q33" s="26">
        <f t="shared" si="5"/>
        <v>9.9999999999999982</v>
      </c>
      <c r="R33" s="24">
        <f>VLOOKUP($C33,[1]ПМ_Наташа!$F:$AD,'[1]Таблица 1 Приложения 1'!R$13,0)</f>
        <v>1098.96</v>
      </c>
      <c r="S33" s="24">
        <f>VLOOKUP($C33,'[1]только промо'!$F$4:$N$25000,8,0)</f>
        <v>998.87999999999988</v>
      </c>
      <c r="T33" s="24">
        <f>'[1]только промо'!N28</f>
        <v>41.62</v>
      </c>
      <c r="U33" s="24">
        <f t="shared" si="6"/>
        <v>100.08000000000015</v>
      </c>
      <c r="V33" s="26">
        <f t="shared" si="7"/>
        <v>9.1067918759554658</v>
      </c>
    </row>
    <row r="34" spans="1:22" s="27" customFormat="1" x14ac:dyDescent="0.25">
      <c r="A34" s="21">
        <f>'[1]только промо'!E29</f>
        <v>1022974</v>
      </c>
      <c r="B34" s="22" t="str">
        <f>'[1]только промо'!C29</f>
        <v>Умные девайсы</v>
      </c>
      <c r="C34" s="23" t="str">
        <f>'[1]только промо'!F29</f>
        <v>Пылесос Xiaomi Robot Vacuum S20+ бел</v>
      </c>
      <c r="D34" s="24">
        <f>VLOOKUP($C34,[1]ПМ_Наташа!$F:$AD,'[1]Таблица 1 Приложения 1'!D$13,0)</f>
        <v>799</v>
      </c>
      <c r="E34" s="24">
        <f>VLOOKUP(C34,'[1]только промо'!$F$4:$N$25000,3,0)</f>
        <v>699</v>
      </c>
      <c r="F34" s="24">
        <f t="shared" si="0"/>
        <v>100</v>
      </c>
      <c r="G34" s="25">
        <f t="shared" si="1"/>
        <v>12.515644555694616</v>
      </c>
      <c r="H34" s="24">
        <f>VLOOKUP($C34,[1]ПМ_Наташа!$F:$AD,'[1]Таблица 1 Приложения 1'!H$13,0)</f>
        <v>798.96</v>
      </c>
      <c r="I34" s="24">
        <f>VLOOKUP($C34,'[1]только промо'!$F$4:$N$25000,4,0)</f>
        <v>699</v>
      </c>
      <c r="J34" s="24">
        <f>'[1]только промо'!J29</f>
        <v>116.5</v>
      </c>
      <c r="K34" s="24">
        <f t="shared" si="2"/>
        <v>99.960000000000036</v>
      </c>
      <c r="L34" s="26">
        <f t="shared" si="3"/>
        <v>12.511264644037256</v>
      </c>
      <c r="M34" s="24">
        <f>VLOOKUP($C34,[1]ПМ_Наташа!$F:$AD,'[1]Таблица 1 Приложения 1'!M$13,0)</f>
        <v>798.82</v>
      </c>
      <c r="N34" s="24">
        <f>VLOOKUP($C34,'[1]только промо'!$F$4:$N$25000,6,0)</f>
        <v>698.93999999999994</v>
      </c>
      <c r="O34" s="24">
        <f>'[1]только промо'!L29</f>
        <v>63.54</v>
      </c>
      <c r="P34" s="24">
        <f t="shared" si="4"/>
        <v>99.880000000000109</v>
      </c>
      <c r="Q34" s="26">
        <f t="shared" si="5"/>
        <v>12.503442577802272</v>
      </c>
      <c r="R34" s="24">
        <f>VLOOKUP($C34,[1]ПМ_Наташа!$F:$AD,'[1]Таблица 1 Приложения 1'!R$13,0)</f>
        <v>818.87999999999988</v>
      </c>
      <c r="S34" s="24">
        <f>VLOOKUP($C34,'[1]только промо'!$F$4:$N$25000,8,0)</f>
        <v>748.8</v>
      </c>
      <c r="T34" s="24">
        <f>'[1]только промо'!N29</f>
        <v>31.2</v>
      </c>
      <c r="U34" s="24">
        <f t="shared" si="6"/>
        <v>70.079999999999927</v>
      </c>
      <c r="V34" s="26">
        <f t="shared" si="7"/>
        <v>8.5580304806564982</v>
      </c>
    </row>
    <row r="35" spans="1:22" s="27" customFormat="1" x14ac:dyDescent="0.25">
      <c r="A35" s="21">
        <f>'[1]только промо'!E30</f>
        <v>1025919</v>
      </c>
      <c r="B35" s="22" t="str">
        <f>'[1]только промо'!C30</f>
        <v>Умные девайсы</v>
      </c>
      <c r="C35" s="23" t="str">
        <f>'[1]только промо'!F30</f>
        <v>Пылесос Trouver Vacuum K30</v>
      </c>
      <c r="D35" s="24">
        <f>VLOOKUP($C35,[1]ПМ_Наташа!$F:$AD,'[1]Таблица 1 Приложения 1'!D$13,0)</f>
        <v>947</v>
      </c>
      <c r="E35" s="24">
        <f>VLOOKUP(C35,'[1]только промо'!$F$4:$N$25000,3,0)</f>
        <v>847</v>
      </c>
      <c r="F35" s="24">
        <f t="shared" si="0"/>
        <v>100</v>
      </c>
      <c r="G35" s="25">
        <f t="shared" si="1"/>
        <v>10.559662090813093</v>
      </c>
      <c r="H35" s="24">
        <f>VLOOKUP($C35,[1]ПМ_Наташа!$F:$AD,'[1]Таблица 1 Приложения 1'!H$13,0)</f>
        <v>946.92</v>
      </c>
      <c r="I35" s="24">
        <f>VLOOKUP($C35,'[1]только промо'!$F$4:$N$25000,4,0)</f>
        <v>846.96</v>
      </c>
      <c r="J35" s="24">
        <f>'[1]только промо'!J30</f>
        <v>141.16</v>
      </c>
      <c r="K35" s="24">
        <f t="shared" si="2"/>
        <v>99.959999999999923</v>
      </c>
      <c r="L35" s="26">
        <f t="shared" si="3"/>
        <v>10.556329996198189</v>
      </c>
      <c r="M35" s="24">
        <f>VLOOKUP($C35,[1]ПМ_Наташа!$F:$AD,'[1]Таблица 1 Приложения 1'!M$13,0)</f>
        <v>946.99</v>
      </c>
      <c r="N35" s="24">
        <f>VLOOKUP($C35,'[1]только промо'!$F$4:$N$25000,6,0)</f>
        <v>847</v>
      </c>
      <c r="O35" s="24">
        <f>'[1]только промо'!L30</f>
        <v>77</v>
      </c>
      <c r="P35" s="24">
        <f t="shared" si="4"/>
        <v>99.990000000000009</v>
      </c>
      <c r="Q35" s="26">
        <f t="shared" si="5"/>
        <v>10.558717621094205</v>
      </c>
      <c r="R35" s="24">
        <f>VLOOKUP($C35,[1]ПМ_Наташа!$F:$AD,'[1]Таблица 1 Приложения 1'!R$13,0)</f>
        <v>946.56</v>
      </c>
      <c r="S35" s="24">
        <f>VLOOKUP($C35,'[1]только промо'!$F$4:$N$25000,8,0)</f>
        <v>856.80000000000007</v>
      </c>
      <c r="T35" s="24">
        <f>'[1]только промо'!N30</f>
        <v>35.700000000000003</v>
      </c>
      <c r="U35" s="24">
        <f t="shared" si="6"/>
        <v>89.759999999999877</v>
      </c>
      <c r="V35" s="26">
        <f t="shared" si="7"/>
        <v>9.4827586206896459</v>
      </c>
    </row>
    <row r="36" spans="1:22" s="27" customFormat="1" x14ac:dyDescent="0.25">
      <c r="A36" s="21">
        <f>'[1]только промо'!E31</f>
        <v>1028365</v>
      </c>
      <c r="B36" s="22" t="str">
        <f>'[1]только промо'!C31</f>
        <v>Умные девайсы</v>
      </c>
      <c r="C36" s="23" t="str">
        <f>'[1]только промо'!F31</f>
        <v>Электрощетка зуб Trouver ATB13A бел</v>
      </c>
      <c r="D36" s="24">
        <f>VLOOKUP($C36,[1]ПМ_Наташа!$F:$AD,'[1]Таблица 1 Приложения 1'!D$13,0)</f>
        <v>99</v>
      </c>
      <c r="E36" s="24">
        <f>VLOOKUP(C36,'[1]только промо'!$F$4:$N$25000,3,0)</f>
        <v>79</v>
      </c>
      <c r="F36" s="24">
        <f t="shared" si="0"/>
        <v>20</v>
      </c>
      <c r="G36" s="25">
        <f t="shared" si="1"/>
        <v>20.202020202020201</v>
      </c>
      <c r="H36" s="24">
        <f>VLOOKUP($C36,[1]ПМ_Наташа!$F:$AD,'[1]Таблица 1 Приложения 1'!H$13,0)</f>
        <v>99</v>
      </c>
      <c r="I36" s="24">
        <f>VLOOKUP($C36,'[1]только промо'!$F$4:$N$25000,4,0)</f>
        <v>78.960000000000008</v>
      </c>
      <c r="J36" s="24">
        <f>'[1]только промо'!J31</f>
        <v>13.16</v>
      </c>
      <c r="K36" s="24">
        <f t="shared" si="2"/>
        <v>20.039999999999992</v>
      </c>
      <c r="L36" s="26">
        <f t="shared" si="3"/>
        <v>20.242424242424239</v>
      </c>
      <c r="M36" s="24">
        <f>VLOOKUP($C36,[1]ПМ_Наташа!$F:$AD,'[1]Таблица 1 Приложения 1'!M$13,0)</f>
        <v>99</v>
      </c>
      <c r="N36" s="24">
        <f>VLOOKUP($C36,'[1]только промо'!$F$4:$N$25000,6,0)</f>
        <v>78.97999999999999</v>
      </c>
      <c r="O36" s="24">
        <f>'[1]только промо'!L31</f>
        <v>7.18</v>
      </c>
      <c r="P36" s="24">
        <f t="shared" si="4"/>
        <v>20.02000000000001</v>
      </c>
      <c r="Q36" s="26">
        <f t="shared" si="5"/>
        <v>20.222222222222229</v>
      </c>
      <c r="R36" s="24">
        <f>VLOOKUP($C36,[1]ПМ_Наташа!$F:$AD,'[1]Таблица 1 Приложения 1'!R$13,0)</f>
        <v>98.88</v>
      </c>
      <c r="S36" s="24">
        <f>VLOOKUP($C36,'[1]только промо'!$F$4:$N$25000,8,0)</f>
        <v>82.56</v>
      </c>
      <c r="T36" s="24">
        <f>'[1]только промо'!N31</f>
        <v>3.44</v>
      </c>
      <c r="U36" s="24">
        <f t="shared" si="6"/>
        <v>16.319999999999993</v>
      </c>
      <c r="V36" s="26">
        <f t="shared" si="7"/>
        <v>16.50485436893203</v>
      </c>
    </row>
    <row r="37" spans="1:22" s="27" customFormat="1" x14ac:dyDescent="0.25">
      <c r="A37" s="21">
        <f>'[1]только промо'!E32</f>
        <v>1028860</v>
      </c>
      <c r="B37" s="22" t="str">
        <f>'[1]только промо'!C32</f>
        <v>Умные девайсы</v>
      </c>
      <c r="C37" s="23" t="str">
        <f>'[1]только промо'!F32</f>
        <v>Пылесос Dreame R20 Essential</v>
      </c>
      <c r="D37" s="24">
        <f>VLOOKUP($C37,[1]ПМ_Наташа!$F:$AD,'[1]Таблица 1 Приложения 1'!D$13,0)</f>
        <v>1099</v>
      </c>
      <c r="E37" s="24">
        <f>VLOOKUP(C37,'[1]только промо'!$F$4:$N$25000,3,0)</f>
        <v>999</v>
      </c>
      <c r="F37" s="24">
        <f t="shared" si="0"/>
        <v>100</v>
      </c>
      <c r="G37" s="25">
        <f t="shared" si="1"/>
        <v>9.0991810737033667</v>
      </c>
      <c r="H37" s="24">
        <f>VLOOKUP($C37,[1]ПМ_Наташа!$F:$AD,'[1]Таблица 1 Приложения 1'!H$13,0)</f>
        <v>1098.96</v>
      </c>
      <c r="I37" s="24">
        <f>VLOOKUP($C37,'[1]только промо'!$F$4:$N$25000,4,0)</f>
        <v>999</v>
      </c>
      <c r="J37" s="24">
        <f>'[1]только промо'!J32</f>
        <v>166.5</v>
      </c>
      <c r="K37" s="24">
        <f t="shared" si="2"/>
        <v>99.960000000000036</v>
      </c>
      <c r="L37" s="26">
        <f t="shared" si="3"/>
        <v>9.0958724612360768</v>
      </c>
      <c r="M37" s="24">
        <f>VLOOKUP($C37,[1]ПМ_Наташа!$F:$AD,'[1]Таблица 1 Приложения 1'!M$13,0)</f>
        <v>1098.9000000000001</v>
      </c>
      <c r="N37" s="24">
        <f>VLOOKUP($C37,'[1]только промо'!$F$4:$N$25000,6,0)</f>
        <v>998.8</v>
      </c>
      <c r="O37" s="24">
        <f>'[1]только промо'!L32</f>
        <v>90.8</v>
      </c>
      <c r="P37" s="24">
        <f t="shared" si="4"/>
        <v>100.10000000000014</v>
      </c>
      <c r="Q37" s="26">
        <f t="shared" si="5"/>
        <v>9.1091091091091254</v>
      </c>
      <c r="R37" s="24">
        <f>VLOOKUP($C37,[1]ПМ_Наташа!$F:$AD,'[1]Таблица 1 Приложения 1'!R$13,0)</f>
        <v>1098.96</v>
      </c>
      <c r="S37" s="24">
        <f>VLOOKUP($C37,'[1]только промо'!$F$4:$N$25000,8,0)</f>
        <v>998.87999999999988</v>
      </c>
      <c r="T37" s="24">
        <f>'[1]только промо'!N32</f>
        <v>41.62</v>
      </c>
      <c r="U37" s="24">
        <f t="shared" si="6"/>
        <v>100.08000000000015</v>
      </c>
      <c r="V37" s="26">
        <f t="shared" si="7"/>
        <v>9.1067918759554658</v>
      </c>
    </row>
    <row r="38" spans="1:22" s="27" customFormat="1" x14ac:dyDescent="0.25">
      <c r="A38" s="21">
        <f>'[1]только промо'!E33</f>
        <v>1023494</v>
      </c>
      <c r="B38" s="22" t="str">
        <f>'[1]только промо'!C33</f>
        <v>Смартфон / планшет</v>
      </c>
      <c r="C38" s="23" t="str">
        <f>'[1]только промо'!F33</f>
        <v>Xiaomi Mix Flip 12/512 фиол</v>
      </c>
      <c r="D38" s="24">
        <f>VLOOKUP($C38,[1]ПМ_Наташа!$F:$AD,'[1]Таблица 1 Приложения 1'!D$13,0)</f>
        <v>2599</v>
      </c>
      <c r="E38" s="24">
        <f>VLOOKUP(C38,'[1]только промо'!$F$4:$N$25000,3,0)</f>
        <v>2199</v>
      </c>
      <c r="F38" s="24">
        <f t="shared" si="0"/>
        <v>400</v>
      </c>
      <c r="G38" s="25">
        <f t="shared" si="1"/>
        <v>15.390534821085033</v>
      </c>
      <c r="H38" s="24">
        <f>VLOOKUP($C38,[1]ПМ_Наташа!$F:$AD,'[1]Таблица 1 Приложения 1'!H$13,0)</f>
        <v>2598.96</v>
      </c>
      <c r="I38" s="24">
        <f>VLOOKUP($C38,'[1]только промо'!$F$4:$N$25000,4,0)</f>
        <v>2298.96</v>
      </c>
      <c r="J38" s="24">
        <f>'[1]только промо'!J33</f>
        <v>383.16</v>
      </c>
      <c r="K38" s="24">
        <f t="shared" si="2"/>
        <v>300</v>
      </c>
      <c r="L38" s="26">
        <f t="shared" si="3"/>
        <v>11.543078769969528</v>
      </c>
      <c r="M38" s="24">
        <f>VLOOKUP($C38,[1]ПМ_Наташа!$F:$AD,'[1]Таблица 1 Приложения 1'!M$13,0)</f>
        <v>2598.9700000000003</v>
      </c>
      <c r="N38" s="24">
        <f>VLOOKUP($C38,'[1]только промо'!$F$4:$N$25000,6,0)</f>
        <v>2398.9900000000002</v>
      </c>
      <c r="O38" s="24">
        <f>'[1]только промо'!L33</f>
        <v>218.09</v>
      </c>
      <c r="P38" s="24">
        <f t="shared" si="4"/>
        <v>199.98000000000002</v>
      </c>
      <c r="Q38" s="26">
        <f t="shared" si="5"/>
        <v>7.6945867016548819</v>
      </c>
      <c r="R38" s="24">
        <f>VLOOKUP($C38,[1]ПМ_Наташа!$F:$AD,'[1]Таблица 1 Приложения 1'!R$13,0)</f>
        <v>2598.96</v>
      </c>
      <c r="S38" s="24">
        <f>VLOOKUP($C38,'[1]только промо'!$F$4:$N$25000,8,0)</f>
        <v>2598.96</v>
      </c>
      <c r="T38" s="24">
        <f>'[1]только промо'!N33</f>
        <v>108.29</v>
      </c>
      <c r="U38" s="24">
        <f t="shared" si="6"/>
        <v>0</v>
      </c>
      <c r="V38" s="26">
        <f t="shared" si="7"/>
        <v>0</v>
      </c>
    </row>
    <row r="39" spans="1:22" s="27" customFormat="1" x14ac:dyDescent="0.25">
      <c r="A39" s="21">
        <f>'[1]только промо'!E34</f>
        <v>1023496</v>
      </c>
      <c r="B39" s="22" t="str">
        <f>'[1]только промо'!C34</f>
        <v>Смартфон / планшет</v>
      </c>
      <c r="C39" s="23" t="str">
        <f>'[1]только промо'!F34</f>
        <v>Xiaomi Mix Flip 12/512 черн</v>
      </c>
      <c r="D39" s="24">
        <f>VLOOKUP($C39,[1]ПМ_Наташа!$F:$AD,'[1]Таблица 1 Приложения 1'!D$13,0)</f>
        <v>2599</v>
      </c>
      <c r="E39" s="24">
        <f>VLOOKUP(C39,'[1]только промо'!$F$4:$N$25000,3,0)</f>
        <v>2199</v>
      </c>
      <c r="F39" s="24">
        <f t="shared" si="0"/>
        <v>400</v>
      </c>
      <c r="G39" s="25">
        <f t="shared" si="1"/>
        <v>15.390534821085033</v>
      </c>
      <c r="H39" s="24">
        <f>VLOOKUP($C39,[1]ПМ_Наташа!$F:$AD,'[1]Таблица 1 Приложения 1'!H$13,0)</f>
        <v>2598.96</v>
      </c>
      <c r="I39" s="24">
        <f>VLOOKUP($C39,'[1]только промо'!$F$4:$N$25000,4,0)</f>
        <v>2298.96</v>
      </c>
      <c r="J39" s="24">
        <f>'[1]только промо'!J34</f>
        <v>383.16</v>
      </c>
      <c r="K39" s="24">
        <f t="shared" si="2"/>
        <v>300</v>
      </c>
      <c r="L39" s="26">
        <f t="shared" si="3"/>
        <v>11.543078769969528</v>
      </c>
      <c r="M39" s="24">
        <f>VLOOKUP($C39,[1]ПМ_Наташа!$F:$AD,'[1]Таблица 1 Приложения 1'!M$13,0)</f>
        <v>2598.9700000000003</v>
      </c>
      <c r="N39" s="24">
        <f>VLOOKUP($C39,'[1]только промо'!$F$4:$N$25000,6,0)</f>
        <v>2398.9900000000002</v>
      </c>
      <c r="O39" s="24">
        <f>'[1]только промо'!L34</f>
        <v>218.09</v>
      </c>
      <c r="P39" s="24">
        <f t="shared" si="4"/>
        <v>199.98000000000002</v>
      </c>
      <c r="Q39" s="26">
        <f t="shared" si="5"/>
        <v>7.6945867016548819</v>
      </c>
      <c r="R39" s="24">
        <f>VLOOKUP($C39,[1]ПМ_Наташа!$F:$AD,'[1]Таблица 1 Приложения 1'!R$13,0)</f>
        <v>2598.96</v>
      </c>
      <c r="S39" s="24">
        <f>VLOOKUP($C39,'[1]только промо'!$F$4:$N$25000,8,0)</f>
        <v>2598.96</v>
      </c>
      <c r="T39" s="24">
        <f>'[1]только промо'!N34</f>
        <v>108.29</v>
      </c>
      <c r="U39" s="24">
        <f t="shared" si="6"/>
        <v>0</v>
      </c>
      <c r="V39" s="26">
        <f t="shared" si="7"/>
        <v>0</v>
      </c>
    </row>
    <row r="40" spans="1:22" s="27" customFormat="1" x14ac:dyDescent="0.25">
      <c r="A40" s="21">
        <f>'[1]только промо'!E35</f>
        <v>1028713</v>
      </c>
      <c r="B40" s="22" t="str">
        <f>'[1]только промо'!C35</f>
        <v>Смартфон / планшет</v>
      </c>
      <c r="C40" s="23" t="str">
        <f>'[1]только промо'!F35</f>
        <v>Redmi Note 14 Pro 12/256 черн</v>
      </c>
      <c r="D40" s="24">
        <f>VLOOKUP($C40,[1]ПМ_Наташа!$F:$AD,'[1]Таблица 1 Приложения 1'!D$13,0)</f>
        <v>1199</v>
      </c>
      <c r="E40" s="24">
        <f>VLOOKUP(C40,'[1]только промо'!$F$4:$N$25000,3,0)</f>
        <v>999</v>
      </c>
      <c r="F40" s="24">
        <f t="shared" si="0"/>
        <v>200</v>
      </c>
      <c r="G40" s="25">
        <f t="shared" si="1"/>
        <v>16.680567139282733</v>
      </c>
      <c r="H40" s="24">
        <f>VLOOKUP($C40,[1]ПМ_Наташа!$F:$AD,'[1]Таблица 1 Приложения 1'!H$13,0)</f>
        <v>1198.92</v>
      </c>
      <c r="I40" s="24">
        <f>VLOOKUP($C40,'[1]только промо'!$F$4:$N$25000,4,0)</f>
        <v>1048.98</v>
      </c>
      <c r="J40" s="24">
        <f>'[1]только промо'!J35</f>
        <v>174.83</v>
      </c>
      <c r="K40" s="24">
        <f t="shared" si="2"/>
        <v>149.94000000000005</v>
      </c>
      <c r="L40" s="26">
        <f t="shared" si="3"/>
        <v>12.506255630067065</v>
      </c>
      <c r="M40" s="24">
        <f>VLOOKUP($C40,[1]ПМ_Наташа!$F:$AD,'[1]Таблица 1 Приложения 1'!M$13,0)</f>
        <v>1199</v>
      </c>
      <c r="N40" s="24">
        <f>VLOOKUP($C40,'[1]только промо'!$F$4:$N$25000,6,0)</f>
        <v>1118.92</v>
      </c>
      <c r="O40" s="24">
        <f>'[1]только промо'!L35</f>
        <v>101.72</v>
      </c>
      <c r="P40" s="24">
        <f t="shared" si="4"/>
        <v>80.079999999999927</v>
      </c>
      <c r="Q40" s="26">
        <f t="shared" si="5"/>
        <v>6.678899082568801</v>
      </c>
      <c r="R40" s="24">
        <f>VLOOKUP($C40,[1]ПМ_Наташа!$F:$AD,'[1]Таблица 1 Приложения 1'!R$13,0)</f>
        <v>1198.5600000000002</v>
      </c>
      <c r="S40" s="24">
        <f>VLOOKUP($C40,'[1]только промо'!$F$4:$N$25000,8,0)</f>
        <v>1198.56</v>
      </c>
      <c r="T40" s="24">
        <f>'[1]только промо'!N35</f>
        <v>49.94</v>
      </c>
      <c r="U40" s="24">
        <f t="shared" si="6"/>
        <v>0</v>
      </c>
      <c r="V40" s="26">
        <f t="shared" si="7"/>
        <v>2.2204460492503131E-14</v>
      </c>
    </row>
    <row r="41" spans="1:22" s="27" customFormat="1" x14ac:dyDescent="0.25">
      <c r="A41" s="21">
        <f>'[1]только промо'!E36</f>
        <v>1028716</v>
      </c>
      <c r="B41" s="22" t="str">
        <f>'[1]только промо'!C36</f>
        <v>Смартфон / планшет</v>
      </c>
      <c r="C41" s="23" t="str">
        <f>'[1]только промо'!F36</f>
        <v>Redmi Note 14 Pro 12/256 фиол</v>
      </c>
      <c r="D41" s="24">
        <f>VLOOKUP($C41,[1]ПМ_Наташа!$F:$AD,'[1]Таблица 1 Приложения 1'!D$13,0)</f>
        <v>1199</v>
      </c>
      <c r="E41" s="24">
        <f>VLOOKUP(C41,'[1]только промо'!$F$4:$N$25000,3,0)</f>
        <v>999</v>
      </c>
      <c r="F41" s="24">
        <f t="shared" si="0"/>
        <v>200</v>
      </c>
      <c r="G41" s="25">
        <f t="shared" si="1"/>
        <v>16.680567139282733</v>
      </c>
      <c r="H41" s="24">
        <f>VLOOKUP($C41,[1]ПМ_Наташа!$F:$AD,'[1]Таблица 1 Приложения 1'!H$13,0)</f>
        <v>1198.92</v>
      </c>
      <c r="I41" s="24">
        <f>VLOOKUP($C41,'[1]только промо'!$F$4:$N$25000,4,0)</f>
        <v>1048.98</v>
      </c>
      <c r="J41" s="24">
        <f>'[1]только промо'!J36</f>
        <v>174.83</v>
      </c>
      <c r="K41" s="24">
        <f t="shared" si="2"/>
        <v>149.94000000000005</v>
      </c>
      <c r="L41" s="26">
        <f t="shared" si="3"/>
        <v>12.506255630067065</v>
      </c>
      <c r="M41" s="24">
        <f>VLOOKUP($C41,[1]ПМ_Наташа!$F:$AD,'[1]Таблица 1 Приложения 1'!M$13,0)</f>
        <v>1199</v>
      </c>
      <c r="N41" s="24">
        <f>VLOOKUP($C41,'[1]только промо'!$F$4:$N$25000,6,0)</f>
        <v>1118.92</v>
      </c>
      <c r="O41" s="24">
        <f>'[1]только промо'!L36</f>
        <v>101.72</v>
      </c>
      <c r="P41" s="24">
        <f t="shared" si="4"/>
        <v>80.079999999999927</v>
      </c>
      <c r="Q41" s="26">
        <f t="shared" si="5"/>
        <v>6.678899082568801</v>
      </c>
      <c r="R41" s="24">
        <f>VLOOKUP($C41,[1]ПМ_Наташа!$F:$AD,'[1]Таблица 1 Приложения 1'!R$13,0)</f>
        <v>1198.5600000000002</v>
      </c>
      <c r="S41" s="24">
        <f>VLOOKUP($C41,'[1]только промо'!$F$4:$N$25000,8,0)</f>
        <v>1198.56</v>
      </c>
      <c r="T41" s="24">
        <f>'[1]только промо'!N36</f>
        <v>49.94</v>
      </c>
      <c r="U41" s="24">
        <f t="shared" si="6"/>
        <v>0</v>
      </c>
      <c r="V41" s="26">
        <f t="shared" si="7"/>
        <v>2.2204460492503131E-14</v>
      </c>
    </row>
    <row r="42" spans="1:22" s="27" customFormat="1" x14ac:dyDescent="0.25">
      <c r="A42" s="21">
        <f>'[1]только промо'!E37</f>
        <v>1024832</v>
      </c>
      <c r="B42" s="22" t="str">
        <f>'[1]только промо'!C37</f>
        <v>Смартфон / планшет</v>
      </c>
      <c r="C42" s="23" t="str">
        <f>'[1]только промо'!F37</f>
        <v>Samsung SM-S936 12/256 син</v>
      </c>
      <c r="D42" s="24">
        <f>VLOOKUP($C42,[1]ПМ_Наташа!$F:$AD,'[1]Таблица 1 Приложения 1'!D$13,0)</f>
        <v>2999</v>
      </c>
      <c r="E42" s="24">
        <f>VLOOKUP(C42,'[1]только промо'!$F$4:$N$25000,3,0)</f>
        <v>2599</v>
      </c>
      <c r="F42" s="24">
        <f t="shared" si="0"/>
        <v>400</v>
      </c>
      <c r="G42" s="25">
        <f t="shared" si="1"/>
        <v>13.337779259753246</v>
      </c>
      <c r="H42" s="24">
        <f>VLOOKUP($C42,[1]ПМ_Наташа!$F:$AD,'[1]Таблица 1 Приложения 1'!H$13,0)</f>
        <v>2998.92</v>
      </c>
      <c r="I42" s="24">
        <f>VLOOKUP($C42,'[1]только промо'!$F$4:$N$25000,4,0)</f>
        <v>2598.96</v>
      </c>
      <c r="J42" s="24">
        <f>'[1]только промо'!J37</f>
        <v>433.16</v>
      </c>
      <c r="K42" s="24">
        <f t="shared" si="2"/>
        <v>399.96000000000004</v>
      </c>
      <c r="L42" s="26">
        <f t="shared" si="3"/>
        <v>13.336801248449447</v>
      </c>
      <c r="M42" s="24">
        <f>VLOOKUP($C42,[1]ПМ_Наташа!$F:$AD,'[1]Таблица 1 Приложения 1'!M$13,0)</f>
        <v>2998.93</v>
      </c>
      <c r="N42" s="24">
        <f>VLOOKUP($C42,'[1]только промо'!$F$4:$N$25000,6,0)</f>
        <v>2598.9700000000003</v>
      </c>
      <c r="O42" s="24">
        <f>'[1]только промо'!L37</f>
        <v>236.27</v>
      </c>
      <c r="P42" s="24">
        <f t="shared" si="4"/>
        <v>399.95999999999958</v>
      </c>
      <c r="Q42" s="26">
        <f t="shared" si="5"/>
        <v>13.336756776583636</v>
      </c>
      <c r="R42" s="24">
        <f>VLOOKUP($C42,[1]ПМ_Наташа!$F:$AD,'[1]Таблица 1 Приложения 1'!R$13,0)</f>
        <v>2998.56</v>
      </c>
      <c r="S42" s="24">
        <f>VLOOKUP($C42,'[1]только промо'!$F$4:$N$25000,8,0)</f>
        <v>2898.96</v>
      </c>
      <c r="T42" s="24">
        <f>'[1]только промо'!N37</f>
        <v>120.79</v>
      </c>
      <c r="U42" s="24">
        <f t="shared" si="6"/>
        <v>99.599999999999909</v>
      </c>
      <c r="V42" s="26">
        <f t="shared" si="7"/>
        <v>3.3215943652953439</v>
      </c>
    </row>
    <row r="43" spans="1:22" s="27" customFormat="1" x14ac:dyDescent="0.25">
      <c r="A43" s="21">
        <f>'[1]только промо'!E38</f>
        <v>1024854</v>
      </c>
      <c r="B43" s="22" t="str">
        <f>'[1]только промо'!C38</f>
        <v>Смартфон / планшет</v>
      </c>
      <c r="C43" s="23" t="str">
        <f>'[1]только промо'!F38</f>
        <v>Samsung SM-S936 12/256 голуб</v>
      </c>
      <c r="D43" s="24">
        <f>VLOOKUP($C43,[1]ПМ_Наташа!$F:$AD,'[1]Таблица 1 Приложения 1'!D$13,0)</f>
        <v>2999</v>
      </c>
      <c r="E43" s="24">
        <f>VLOOKUP(C43,'[1]только промо'!$F$4:$N$25000,3,0)</f>
        <v>2599</v>
      </c>
      <c r="F43" s="24">
        <f t="shared" si="0"/>
        <v>400</v>
      </c>
      <c r="G43" s="25">
        <f t="shared" si="1"/>
        <v>13.337779259753246</v>
      </c>
      <c r="H43" s="24">
        <f>VLOOKUP($C43,[1]ПМ_Наташа!$F:$AD,'[1]Таблица 1 Приложения 1'!H$13,0)</f>
        <v>2998.92</v>
      </c>
      <c r="I43" s="24">
        <f>VLOOKUP($C43,'[1]только промо'!$F$4:$N$25000,4,0)</f>
        <v>2598.96</v>
      </c>
      <c r="J43" s="24">
        <f>'[1]только промо'!J38</f>
        <v>433.16</v>
      </c>
      <c r="K43" s="24">
        <f t="shared" si="2"/>
        <v>399.96000000000004</v>
      </c>
      <c r="L43" s="26">
        <f t="shared" si="3"/>
        <v>13.336801248449447</v>
      </c>
      <c r="M43" s="24">
        <f>VLOOKUP($C43,[1]ПМ_Наташа!$F:$AD,'[1]Таблица 1 Приложения 1'!M$13,0)</f>
        <v>2998.93</v>
      </c>
      <c r="N43" s="24">
        <f>VLOOKUP($C43,'[1]только промо'!$F$4:$N$25000,6,0)</f>
        <v>2598.9700000000003</v>
      </c>
      <c r="O43" s="24">
        <f>'[1]только промо'!L38</f>
        <v>236.27</v>
      </c>
      <c r="P43" s="24">
        <f t="shared" si="4"/>
        <v>399.95999999999958</v>
      </c>
      <c r="Q43" s="26">
        <f t="shared" si="5"/>
        <v>13.336756776583636</v>
      </c>
      <c r="R43" s="24">
        <f>VLOOKUP($C43,[1]ПМ_Наташа!$F:$AD,'[1]Таблица 1 Приложения 1'!R$13,0)</f>
        <v>2998.56</v>
      </c>
      <c r="S43" s="24">
        <f>VLOOKUP($C43,'[1]только промо'!$F$4:$N$25000,8,0)</f>
        <v>2898.96</v>
      </c>
      <c r="T43" s="24">
        <f>'[1]только промо'!N38</f>
        <v>120.79</v>
      </c>
      <c r="U43" s="24">
        <f t="shared" si="6"/>
        <v>99.599999999999909</v>
      </c>
      <c r="V43" s="26">
        <f t="shared" si="7"/>
        <v>3.3215943652953439</v>
      </c>
    </row>
    <row r="44" spans="1:22" s="27" customFormat="1" x14ac:dyDescent="0.25">
      <c r="A44" s="21">
        <f>'[1]только промо'!E39</f>
        <v>1024856</v>
      </c>
      <c r="B44" s="22" t="str">
        <f>'[1]только промо'!C39</f>
        <v>Смартфон / планшет</v>
      </c>
      <c r="C44" s="23" t="str">
        <f>'[1]только промо'!F39</f>
        <v>Samsung SM-S936 12/256 мятн</v>
      </c>
      <c r="D44" s="24">
        <f>VLOOKUP($C44,[1]ПМ_Наташа!$F:$AD,'[1]Таблица 1 Приложения 1'!D$13,0)</f>
        <v>2999</v>
      </c>
      <c r="E44" s="24">
        <f>VLOOKUP(C44,'[1]только промо'!$F$4:$N$25000,3,0)</f>
        <v>2599</v>
      </c>
      <c r="F44" s="24">
        <f t="shared" si="0"/>
        <v>400</v>
      </c>
      <c r="G44" s="25">
        <f t="shared" si="1"/>
        <v>13.337779259753246</v>
      </c>
      <c r="H44" s="24">
        <f>VLOOKUP($C44,[1]ПМ_Наташа!$F:$AD,'[1]Таблица 1 Приложения 1'!H$13,0)</f>
        <v>2998.92</v>
      </c>
      <c r="I44" s="24">
        <f>VLOOKUP($C44,'[1]только промо'!$F$4:$N$25000,4,0)</f>
        <v>2598.96</v>
      </c>
      <c r="J44" s="24">
        <f>'[1]только промо'!J39</f>
        <v>433.16</v>
      </c>
      <c r="K44" s="24">
        <f t="shared" si="2"/>
        <v>399.96000000000004</v>
      </c>
      <c r="L44" s="26">
        <f t="shared" si="3"/>
        <v>13.336801248449447</v>
      </c>
      <c r="M44" s="24">
        <f>VLOOKUP($C44,[1]ПМ_Наташа!$F:$AD,'[1]Таблица 1 Приложения 1'!M$13,0)</f>
        <v>2998.93</v>
      </c>
      <c r="N44" s="24">
        <f>VLOOKUP($C44,'[1]только промо'!$F$4:$N$25000,6,0)</f>
        <v>2598.9700000000003</v>
      </c>
      <c r="O44" s="24">
        <f>'[1]только промо'!L39</f>
        <v>236.27</v>
      </c>
      <c r="P44" s="24">
        <f t="shared" si="4"/>
        <v>399.95999999999958</v>
      </c>
      <c r="Q44" s="26">
        <f t="shared" si="5"/>
        <v>13.336756776583636</v>
      </c>
      <c r="R44" s="24">
        <f>VLOOKUP($C44,[1]ПМ_Наташа!$F:$AD,'[1]Таблица 1 Приложения 1'!R$13,0)</f>
        <v>2998.56</v>
      </c>
      <c r="S44" s="24">
        <f>VLOOKUP($C44,'[1]только промо'!$F$4:$N$25000,8,0)</f>
        <v>2898.96</v>
      </c>
      <c r="T44" s="24">
        <f>'[1]только промо'!N39</f>
        <v>120.79</v>
      </c>
      <c r="U44" s="24">
        <f t="shared" si="6"/>
        <v>99.599999999999909</v>
      </c>
      <c r="V44" s="26">
        <f t="shared" si="7"/>
        <v>3.3215943652953439</v>
      </c>
    </row>
    <row r="45" spans="1:22" s="27" customFormat="1" x14ac:dyDescent="0.25">
      <c r="A45" s="21">
        <f>'[1]только промо'!E40</f>
        <v>1024890</v>
      </c>
      <c r="B45" s="22" t="str">
        <f>'[1]только промо'!C40</f>
        <v>Смартфон / планшет</v>
      </c>
      <c r="C45" s="23" t="str">
        <f>'[1]только промо'!F40</f>
        <v>Samsung SM-S936 12/256 сер</v>
      </c>
      <c r="D45" s="24">
        <f>VLOOKUP($C45,[1]ПМ_Наташа!$F:$AD,'[1]Таблица 1 Приложения 1'!D$13,0)</f>
        <v>2999</v>
      </c>
      <c r="E45" s="24">
        <f>VLOOKUP(C45,'[1]только промо'!$F$4:$N$25000,3,0)</f>
        <v>2599</v>
      </c>
      <c r="F45" s="24">
        <f t="shared" si="0"/>
        <v>400</v>
      </c>
      <c r="G45" s="25">
        <f t="shared" si="1"/>
        <v>13.337779259753246</v>
      </c>
      <c r="H45" s="24">
        <f>VLOOKUP($C45,[1]ПМ_Наташа!$F:$AD,'[1]Таблица 1 Приложения 1'!H$13,0)</f>
        <v>2998.92</v>
      </c>
      <c r="I45" s="24">
        <f>VLOOKUP($C45,'[1]только промо'!$F$4:$N$25000,4,0)</f>
        <v>2598.96</v>
      </c>
      <c r="J45" s="24">
        <f>'[1]только промо'!J40</f>
        <v>433.16</v>
      </c>
      <c r="K45" s="24">
        <f t="shared" si="2"/>
        <v>399.96000000000004</v>
      </c>
      <c r="L45" s="26">
        <f t="shared" si="3"/>
        <v>13.336801248449447</v>
      </c>
      <c r="M45" s="24">
        <f>VLOOKUP($C45,[1]ПМ_Наташа!$F:$AD,'[1]Таблица 1 Приложения 1'!M$13,0)</f>
        <v>2998.93</v>
      </c>
      <c r="N45" s="24">
        <f>VLOOKUP($C45,'[1]только промо'!$F$4:$N$25000,6,0)</f>
        <v>2598.9700000000003</v>
      </c>
      <c r="O45" s="24">
        <f>'[1]только промо'!L40</f>
        <v>236.27</v>
      </c>
      <c r="P45" s="24">
        <f t="shared" si="4"/>
        <v>399.95999999999958</v>
      </c>
      <c r="Q45" s="26">
        <f t="shared" si="5"/>
        <v>13.336756776583636</v>
      </c>
      <c r="R45" s="24">
        <f>VLOOKUP($C45,[1]ПМ_Наташа!$F:$AD,'[1]Таблица 1 Приложения 1'!R$13,0)</f>
        <v>2998.56</v>
      </c>
      <c r="S45" s="24">
        <f>VLOOKUP($C45,'[1]только промо'!$F$4:$N$25000,8,0)</f>
        <v>2898.96</v>
      </c>
      <c r="T45" s="24">
        <f>'[1]только промо'!N40</f>
        <v>120.79</v>
      </c>
      <c r="U45" s="24">
        <f t="shared" si="6"/>
        <v>99.599999999999909</v>
      </c>
      <c r="V45" s="26">
        <f t="shared" si="7"/>
        <v>3.3215943652953439</v>
      </c>
    </row>
    <row r="46" spans="1:22" s="27" customFormat="1" x14ac:dyDescent="0.25">
      <c r="A46" s="21">
        <f>'[1]только промо'!E41</f>
        <v>1024884</v>
      </c>
      <c r="B46" s="22" t="str">
        <f>'[1]только промо'!C41</f>
        <v>Смартфон / планшет</v>
      </c>
      <c r="C46" s="23" t="str">
        <f>'[1]только промо'!F41</f>
        <v>Samsung SM-S936 12/512 сер</v>
      </c>
      <c r="D46" s="24">
        <f>VLOOKUP($C46,[1]ПМ_Наташа!$F:$AD,'[1]Таблица 1 Приложения 1'!D$13,0)</f>
        <v>3499</v>
      </c>
      <c r="E46" s="24">
        <f>VLOOKUP(C46,'[1]только промо'!$F$4:$N$25000,3,0)</f>
        <v>2899</v>
      </c>
      <c r="F46" s="24">
        <f t="shared" si="0"/>
        <v>600</v>
      </c>
      <c r="G46" s="25">
        <f t="shared" si="1"/>
        <v>17.147756501857671</v>
      </c>
      <c r="H46" s="24">
        <f>VLOOKUP($C46,[1]ПМ_Наташа!$F:$AD,'[1]Таблица 1 Приложения 1'!H$13,0)</f>
        <v>3498.96</v>
      </c>
      <c r="I46" s="24">
        <f>VLOOKUP($C46,'[1]только промо'!$F$4:$N$25000,4,0)</f>
        <v>2898.96</v>
      </c>
      <c r="J46" s="24">
        <f>'[1]только промо'!J41</f>
        <v>483.16</v>
      </c>
      <c r="K46" s="24">
        <f t="shared" si="2"/>
        <v>600</v>
      </c>
      <c r="L46" s="26">
        <f t="shared" si="3"/>
        <v>17.147952534467382</v>
      </c>
      <c r="M46" s="24">
        <f>VLOOKUP($C46,[1]ПМ_Наташа!$F:$AD,'[1]Таблица 1 Приложения 1'!M$13,0)</f>
        <v>3498.8799999999997</v>
      </c>
      <c r="N46" s="24">
        <f>VLOOKUP($C46,'[1]только промо'!$F$4:$N$25000,6,0)</f>
        <v>2898.94</v>
      </c>
      <c r="O46" s="24">
        <f>'[1]только промо'!L41</f>
        <v>263.54000000000002</v>
      </c>
      <c r="P46" s="24">
        <f t="shared" si="4"/>
        <v>599.9399999999996</v>
      </c>
      <c r="Q46" s="26">
        <f t="shared" si="5"/>
        <v>17.146629778672018</v>
      </c>
      <c r="R46" s="24">
        <f>VLOOKUP($C46,[1]ПМ_Наташа!$F:$AD,'[1]Таблица 1 Приложения 1'!R$13,0)</f>
        <v>3498.96</v>
      </c>
      <c r="S46" s="24">
        <f>VLOOKUP($C46,'[1]только промо'!$F$4:$N$25000,8,0)</f>
        <v>3098.88</v>
      </c>
      <c r="T46" s="24">
        <f>'[1]только промо'!N41</f>
        <v>129.12</v>
      </c>
      <c r="U46" s="24">
        <f t="shared" si="6"/>
        <v>400.07999999999993</v>
      </c>
      <c r="V46" s="26">
        <f t="shared" si="7"/>
        <v>11.434254749982852</v>
      </c>
    </row>
    <row r="47" spans="1:22" s="27" customFormat="1" x14ac:dyDescent="0.25">
      <c r="A47" s="21">
        <f>'[1]только промо'!E42</f>
        <v>1024886</v>
      </c>
      <c r="B47" s="22" t="str">
        <f>'[1]только промо'!C42</f>
        <v>Смартфон / планшет</v>
      </c>
      <c r="C47" s="23" t="str">
        <f>'[1]только промо'!F42</f>
        <v>Samsung SM-S936 12/512 син</v>
      </c>
      <c r="D47" s="24">
        <f>VLOOKUP($C47,[1]ПМ_Наташа!$F:$AD,'[1]Таблица 1 Приложения 1'!D$13,0)</f>
        <v>3499</v>
      </c>
      <c r="E47" s="24">
        <f>VLOOKUP(C47,'[1]только промо'!$F$4:$N$25000,3,0)</f>
        <v>2899</v>
      </c>
      <c r="F47" s="24">
        <f t="shared" si="0"/>
        <v>600</v>
      </c>
      <c r="G47" s="25">
        <f t="shared" si="1"/>
        <v>17.147756501857671</v>
      </c>
      <c r="H47" s="24">
        <f>VLOOKUP($C47,[1]ПМ_Наташа!$F:$AD,'[1]Таблица 1 Приложения 1'!H$13,0)</f>
        <v>3498.96</v>
      </c>
      <c r="I47" s="24">
        <f>VLOOKUP($C47,'[1]только промо'!$F$4:$N$25000,4,0)</f>
        <v>2898.96</v>
      </c>
      <c r="J47" s="24">
        <f>'[1]только промо'!J42</f>
        <v>483.16</v>
      </c>
      <c r="K47" s="24">
        <f t="shared" si="2"/>
        <v>600</v>
      </c>
      <c r="L47" s="26">
        <f t="shared" si="3"/>
        <v>17.147952534467382</v>
      </c>
      <c r="M47" s="24">
        <f>VLOOKUP($C47,[1]ПМ_Наташа!$F:$AD,'[1]Таблица 1 Приложения 1'!M$13,0)</f>
        <v>3498.8799999999997</v>
      </c>
      <c r="N47" s="24">
        <f>VLOOKUP($C47,'[1]только промо'!$F$4:$N$25000,6,0)</f>
        <v>2898.94</v>
      </c>
      <c r="O47" s="24">
        <f>'[1]только промо'!L42</f>
        <v>263.54000000000002</v>
      </c>
      <c r="P47" s="24">
        <f t="shared" si="4"/>
        <v>599.9399999999996</v>
      </c>
      <c r="Q47" s="26">
        <f t="shared" si="5"/>
        <v>17.146629778672018</v>
      </c>
      <c r="R47" s="24">
        <f>VLOOKUP($C47,[1]ПМ_Наташа!$F:$AD,'[1]Таблица 1 Приложения 1'!R$13,0)</f>
        <v>3498.96</v>
      </c>
      <c r="S47" s="24">
        <f>VLOOKUP($C47,'[1]только промо'!$F$4:$N$25000,8,0)</f>
        <v>3098.88</v>
      </c>
      <c r="T47" s="24">
        <f>'[1]только промо'!N42</f>
        <v>129.12</v>
      </c>
      <c r="U47" s="24">
        <f t="shared" si="6"/>
        <v>400.07999999999993</v>
      </c>
      <c r="V47" s="26">
        <f t="shared" si="7"/>
        <v>11.434254749982852</v>
      </c>
    </row>
    <row r="48" spans="1:22" s="27" customFormat="1" x14ac:dyDescent="0.25">
      <c r="A48" s="21">
        <f>'[1]только промо'!E43</f>
        <v>1024888</v>
      </c>
      <c r="B48" s="22" t="str">
        <f>'[1]только промо'!C43</f>
        <v>Смартфон / планшет</v>
      </c>
      <c r="C48" s="23" t="str">
        <f>'[1]только промо'!F43</f>
        <v>Samsung SM-S936 12/512 мятн</v>
      </c>
      <c r="D48" s="24">
        <f>VLOOKUP($C48,[1]ПМ_Наташа!$F:$AD,'[1]Таблица 1 Приложения 1'!D$13,0)</f>
        <v>3499</v>
      </c>
      <c r="E48" s="24">
        <f>VLOOKUP(C48,'[1]только промо'!$F$4:$N$25000,3,0)</f>
        <v>2899</v>
      </c>
      <c r="F48" s="24">
        <f t="shared" si="0"/>
        <v>600</v>
      </c>
      <c r="G48" s="25">
        <f t="shared" si="1"/>
        <v>17.147756501857671</v>
      </c>
      <c r="H48" s="24">
        <f>VLOOKUP($C48,[1]ПМ_Наташа!$F:$AD,'[1]Таблица 1 Приложения 1'!H$13,0)</f>
        <v>3498.96</v>
      </c>
      <c r="I48" s="24">
        <f>VLOOKUP($C48,'[1]только промо'!$F$4:$N$25000,4,0)</f>
        <v>2898.96</v>
      </c>
      <c r="J48" s="24">
        <f>'[1]только промо'!J43</f>
        <v>483.16</v>
      </c>
      <c r="K48" s="24">
        <f t="shared" si="2"/>
        <v>600</v>
      </c>
      <c r="L48" s="26">
        <f t="shared" si="3"/>
        <v>17.147952534467382</v>
      </c>
      <c r="M48" s="24">
        <f>VLOOKUP($C48,[1]ПМ_Наташа!$F:$AD,'[1]Таблица 1 Приложения 1'!M$13,0)</f>
        <v>3498.8799999999997</v>
      </c>
      <c r="N48" s="24">
        <f>VLOOKUP($C48,'[1]только промо'!$F$4:$N$25000,6,0)</f>
        <v>2898.94</v>
      </c>
      <c r="O48" s="24">
        <f>'[1]только промо'!L43</f>
        <v>263.54000000000002</v>
      </c>
      <c r="P48" s="24">
        <f t="shared" si="4"/>
        <v>599.9399999999996</v>
      </c>
      <c r="Q48" s="26">
        <f t="shared" si="5"/>
        <v>17.146629778672018</v>
      </c>
      <c r="R48" s="24">
        <f>VLOOKUP($C48,[1]ПМ_Наташа!$F:$AD,'[1]Таблица 1 Приложения 1'!R$13,0)</f>
        <v>3498.96</v>
      </c>
      <c r="S48" s="24">
        <f>VLOOKUP($C48,'[1]только промо'!$F$4:$N$25000,8,0)</f>
        <v>3098.88</v>
      </c>
      <c r="T48" s="24">
        <f>'[1]только промо'!N43</f>
        <v>129.12</v>
      </c>
      <c r="U48" s="24">
        <f t="shared" si="6"/>
        <v>400.07999999999993</v>
      </c>
      <c r="V48" s="26">
        <f t="shared" si="7"/>
        <v>11.434254749982852</v>
      </c>
    </row>
    <row r="49" spans="1:22" s="27" customFormat="1" x14ac:dyDescent="0.25">
      <c r="A49" s="21">
        <f>'[1]только промо'!E44</f>
        <v>1024892</v>
      </c>
      <c r="B49" s="22" t="str">
        <f>'[1]только промо'!C44</f>
        <v>Смартфон / планшет</v>
      </c>
      <c r="C49" s="23" t="str">
        <f>'[1]только промо'!F44</f>
        <v>Samsung SM-S936 12/512 голуб</v>
      </c>
      <c r="D49" s="24">
        <f>VLOOKUP($C49,[1]ПМ_Наташа!$F:$AD,'[1]Таблица 1 Приложения 1'!D$13,0)</f>
        <v>3499</v>
      </c>
      <c r="E49" s="24">
        <f>VLOOKUP(C49,'[1]только промо'!$F$4:$N$25000,3,0)</f>
        <v>2899</v>
      </c>
      <c r="F49" s="24">
        <f t="shared" si="0"/>
        <v>600</v>
      </c>
      <c r="G49" s="25">
        <f t="shared" si="1"/>
        <v>17.147756501857671</v>
      </c>
      <c r="H49" s="24">
        <f>VLOOKUP($C49,[1]ПМ_Наташа!$F:$AD,'[1]Таблица 1 Приложения 1'!H$13,0)</f>
        <v>3498.96</v>
      </c>
      <c r="I49" s="24">
        <f>VLOOKUP($C49,'[1]только промо'!$F$4:$N$25000,4,0)</f>
        <v>2898.96</v>
      </c>
      <c r="J49" s="24">
        <f>'[1]только промо'!J44</f>
        <v>483.16</v>
      </c>
      <c r="K49" s="24">
        <f t="shared" si="2"/>
        <v>600</v>
      </c>
      <c r="L49" s="26">
        <f t="shared" si="3"/>
        <v>17.147952534467382</v>
      </c>
      <c r="M49" s="24">
        <f>VLOOKUP($C49,[1]ПМ_Наташа!$F:$AD,'[1]Таблица 1 Приложения 1'!M$13,0)</f>
        <v>3498.8799999999997</v>
      </c>
      <c r="N49" s="24">
        <f>VLOOKUP($C49,'[1]только промо'!$F$4:$N$25000,6,0)</f>
        <v>2898.94</v>
      </c>
      <c r="O49" s="24">
        <f>'[1]только промо'!L44</f>
        <v>263.54000000000002</v>
      </c>
      <c r="P49" s="24">
        <f t="shared" si="4"/>
        <v>599.9399999999996</v>
      </c>
      <c r="Q49" s="26">
        <f t="shared" si="5"/>
        <v>17.146629778672018</v>
      </c>
      <c r="R49" s="24">
        <f>VLOOKUP($C49,[1]ПМ_Наташа!$F:$AD,'[1]Таблица 1 Приложения 1'!R$13,0)</f>
        <v>3498.96</v>
      </c>
      <c r="S49" s="24">
        <f>VLOOKUP($C49,'[1]только промо'!$F$4:$N$25000,8,0)</f>
        <v>3098.88</v>
      </c>
      <c r="T49" s="24">
        <f>'[1]только промо'!N44</f>
        <v>129.12</v>
      </c>
      <c r="U49" s="24">
        <f t="shared" si="6"/>
        <v>400.07999999999993</v>
      </c>
      <c r="V49" s="26">
        <f t="shared" si="7"/>
        <v>11.434254749982852</v>
      </c>
    </row>
    <row r="50" spans="1:22" s="27" customFormat="1" x14ac:dyDescent="0.25">
      <c r="A50" s="21">
        <f>'[1]только промо'!E45</f>
        <v>1026680</v>
      </c>
      <c r="B50" s="22" t="str">
        <f>'[1]только промо'!C45</f>
        <v>Смартфон / планшет</v>
      </c>
      <c r="C50" s="23" t="str">
        <f>'[1]только промо'!F45</f>
        <v>Samsung SM-F966 16/1TB черный</v>
      </c>
      <c r="D50" s="24">
        <f>VLOOKUP($C50,[1]ПМ_Наташа!$F:$AD,'[1]Таблица 1 Приложения 1'!D$13,0)</f>
        <v>6999</v>
      </c>
      <c r="E50" s="24">
        <f>VLOOKUP(C50,'[1]только промо'!$F$4:$N$25000,3,0)</f>
        <v>4999</v>
      </c>
      <c r="F50" s="24">
        <f t="shared" si="0"/>
        <v>2000</v>
      </c>
      <c r="G50" s="25">
        <f t="shared" si="1"/>
        <v>28.575510787255322</v>
      </c>
      <c r="H50" s="24">
        <f>VLOOKUP($C50,[1]ПМ_Наташа!$F:$AD,'[1]Таблица 1 Приложения 1'!H$13,0)</f>
        <v>6999</v>
      </c>
      <c r="I50" s="24">
        <f>VLOOKUP($C50,'[1]только промо'!$F$4:$N$25000,4,0)</f>
        <v>4998.96</v>
      </c>
      <c r="J50" s="24">
        <f>'[1]только промо'!J45</f>
        <v>833.16</v>
      </c>
      <c r="K50" s="24">
        <f t="shared" si="2"/>
        <v>2000.04</v>
      </c>
      <c r="L50" s="26">
        <f t="shared" si="3"/>
        <v>28.576082297471061</v>
      </c>
      <c r="M50" s="24">
        <f>VLOOKUP($C50,[1]ПМ_Наташа!$F:$AD,'[1]Таблица 1 Приложения 1'!M$13,0)</f>
        <v>6998.86</v>
      </c>
      <c r="N50" s="24">
        <f>VLOOKUP($C50,'[1]только промо'!$F$4:$N$25000,6,0)</f>
        <v>4998.95</v>
      </c>
      <c r="O50" s="24">
        <f>'[1]только промо'!L45</f>
        <v>454.45</v>
      </c>
      <c r="P50" s="24">
        <f t="shared" si="4"/>
        <v>1999.9099999999999</v>
      </c>
      <c r="Q50" s="26">
        <f t="shared" si="5"/>
        <v>28.574796466853169</v>
      </c>
      <c r="R50" s="24">
        <f>VLOOKUP($C50,[1]ПМ_Наташа!$F:$AD,'[1]Таблица 1 Приложения 1'!R$13,0)</f>
        <v>6998.88</v>
      </c>
      <c r="S50" s="24">
        <f>VLOOKUP($C50,'[1]только промо'!$F$4:$N$25000,8,0)</f>
        <v>5298.96</v>
      </c>
      <c r="T50" s="24">
        <f>'[1]только промо'!N45</f>
        <v>220.79</v>
      </c>
      <c r="U50" s="24">
        <f t="shared" si="6"/>
        <v>1699.92</v>
      </c>
      <c r="V50" s="26">
        <f t="shared" si="7"/>
        <v>24.288457581784517</v>
      </c>
    </row>
    <row r="51" spans="1:22" s="27" customFormat="1" x14ac:dyDescent="0.25">
      <c r="A51" s="21">
        <f>'[1]только промо'!E46</f>
        <v>1026682</v>
      </c>
      <c r="B51" s="22" t="str">
        <f>'[1]только промо'!C46</f>
        <v>Смартфон / планшет</v>
      </c>
      <c r="C51" s="23" t="str">
        <f>'[1]только промо'!F46</f>
        <v>Samsung SM-F966 16/1TB синий</v>
      </c>
      <c r="D51" s="24">
        <f>VLOOKUP($C51,[1]ПМ_Наташа!$F:$AD,'[1]Таблица 1 Приложения 1'!D$13,0)</f>
        <v>6999</v>
      </c>
      <c r="E51" s="24">
        <f>VLOOKUP(C51,'[1]только промо'!$F$4:$N$25000,3,0)</f>
        <v>4999</v>
      </c>
      <c r="F51" s="24">
        <f t="shared" si="0"/>
        <v>2000</v>
      </c>
      <c r="G51" s="25">
        <f t="shared" si="1"/>
        <v>28.575510787255322</v>
      </c>
      <c r="H51" s="24">
        <f>VLOOKUP($C51,[1]ПМ_Наташа!$F:$AD,'[1]Таблица 1 Приложения 1'!H$13,0)</f>
        <v>6999</v>
      </c>
      <c r="I51" s="24">
        <f>VLOOKUP($C51,'[1]только промо'!$F$4:$N$25000,4,0)</f>
        <v>4998.96</v>
      </c>
      <c r="J51" s="24">
        <f>'[1]только промо'!J46</f>
        <v>833.16</v>
      </c>
      <c r="K51" s="24">
        <f t="shared" si="2"/>
        <v>2000.04</v>
      </c>
      <c r="L51" s="26">
        <f t="shared" si="3"/>
        <v>28.576082297471061</v>
      </c>
      <c r="M51" s="24">
        <f>VLOOKUP($C51,[1]ПМ_Наташа!$F:$AD,'[1]Таблица 1 Приложения 1'!M$13,0)</f>
        <v>6998.86</v>
      </c>
      <c r="N51" s="24">
        <f>VLOOKUP($C51,'[1]только промо'!$F$4:$N$25000,6,0)</f>
        <v>4998.95</v>
      </c>
      <c r="O51" s="24">
        <f>'[1]только промо'!L46</f>
        <v>454.45</v>
      </c>
      <c r="P51" s="24">
        <f t="shared" si="4"/>
        <v>1999.9099999999999</v>
      </c>
      <c r="Q51" s="26">
        <f t="shared" si="5"/>
        <v>28.574796466853169</v>
      </c>
      <c r="R51" s="24">
        <f>VLOOKUP($C51,[1]ПМ_Наташа!$F:$AD,'[1]Таблица 1 Приложения 1'!R$13,0)</f>
        <v>6998.88</v>
      </c>
      <c r="S51" s="24">
        <f>VLOOKUP($C51,'[1]только промо'!$F$4:$N$25000,8,0)</f>
        <v>5298.96</v>
      </c>
      <c r="T51" s="24">
        <f>'[1]только промо'!N46</f>
        <v>220.79</v>
      </c>
      <c r="U51" s="24">
        <f t="shared" si="6"/>
        <v>1699.92</v>
      </c>
      <c r="V51" s="26">
        <f t="shared" si="7"/>
        <v>24.288457581784517</v>
      </c>
    </row>
    <row r="52" spans="1:22" s="27" customFormat="1" x14ac:dyDescent="0.25">
      <c r="A52" s="21">
        <f>'[1]только промо'!E47</f>
        <v>1022372</v>
      </c>
      <c r="B52" s="22" t="str">
        <f>'[1]только промо'!C47</f>
        <v>Смартфон / планшет</v>
      </c>
      <c r="C52" s="23" t="str">
        <f>'[1]только промо'!F47</f>
        <v>Huawei Pura 70 Pro 12/512 HBN чер</v>
      </c>
      <c r="D52" s="24">
        <f>VLOOKUP($C52,[1]ПМ_Наташа!$F:$AD,'[1]Таблица 1 Приложения 1'!D$13,0)</f>
        <v>1999</v>
      </c>
      <c r="E52" s="24">
        <f>VLOOKUP(C52,'[1]только промо'!$F$4:$N$25000,3,0)</f>
        <v>1599</v>
      </c>
      <c r="F52" s="24">
        <f t="shared" si="0"/>
        <v>400</v>
      </c>
      <c r="G52" s="25">
        <f t="shared" si="1"/>
        <v>20.010005002501252</v>
      </c>
      <c r="H52" s="24">
        <f>VLOOKUP($C52,[1]ПМ_Наташа!$F:$AD,'[1]Таблица 1 Приложения 1'!H$13,0)</f>
        <v>1998.96</v>
      </c>
      <c r="I52" s="24">
        <f>VLOOKUP($C52,'[1]только промо'!$F$4:$N$25000,4,0)</f>
        <v>1599</v>
      </c>
      <c r="J52" s="24">
        <f>'[1]только промо'!J47</f>
        <v>266.5</v>
      </c>
      <c r="K52" s="24">
        <f t="shared" si="2"/>
        <v>399.96000000000004</v>
      </c>
      <c r="L52" s="26">
        <f t="shared" si="3"/>
        <v>20.008404370272547</v>
      </c>
      <c r="M52" s="24">
        <f>VLOOKUP($C52,[1]ПМ_Наташа!$F:$AD,'[1]Таблица 1 Приложения 1'!M$13,0)</f>
        <v>1998.92</v>
      </c>
      <c r="N52" s="24">
        <f>VLOOKUP($C52,'[1]только промо'!$F$4:$N$25000,6,0)</f>
        <v>1898.9299999999998</v>
      </c>
      <c r="O52" s="24">
        <f>'[1]только промо'!L47</f>
        <v>172.63</v>
      </c>
      <c r="P52" s="24">
        <f t="shared" si="4"/>
        <v>99.990000000000236</v>
      </c>
      <c r="Q52" s="26">
        <f t="shared" si="5"/>
        <v>5.0022011886418749</v>
      </c>
      <c r="R52" s="24">
        <f>VLOOKUP($C52,[1]ПМ_Наташа!$F:$AD,'[1]Таблица 1 Приложения 1'!R$13,0)</f>
        <v>1998.96</v>
      </c>
      <c r="S52" s="24">
        <f>VLOOKUP($C52,'[1]только промо'!$F$4:$N$25000,8,0)</f>
        <v>1998.96</v>
      </c>
      <c r="T52" s="24">
        <f>'[1]только промо'!N47</f>
        <v>83.29</v>
      </c>
      <c r="U52" s="24">
        <f t="shared" si="6"/>
        <v>0</v>
      </c>
      <c r="V52" s="26">
        <f t="shared" si="7"/>
        <v>0</v>
      </c>
    </row>
    <row r="53" spans="1:22" s="27" customFormat="1" x14ac:dyDescent="0.25">
      <c r="A53" s="21">
        <f>'[1]только промо'!E48</f>
        <v>1022375</v>
      </c>
      <c r="B53" s="22" t="str">
        <f>'[1]только промо'!C48</f>
        <v>Смартфон / планшет</v>
      </c>
      <c r="C53" s="23" t="str">
        <f>'[1]только промо'!F48</f>
        <v>Huawei Pura 70 Pro 12/512 HBN бел</v>
      </c>
      <c r="D53" s="24">
        <f>VLOOKUP($C53,[1]ПМ_Наташа!$F:$AD,'[1]Таблица 1 Приложения 1'!D$13,0)</f>
        <v>1999</v>
      </c>
      <c r="E53" s="24">
        <f>VLOOKUP(C53,'[1]только промо'!$F$4:$N$25000,3,0)</f>
        <v>1599</v>
      </c>
      <c r="F53" s="24">
        <f t="shared" si="0"/>
        <v>400</v>
      </c>
      <c r="G53" s="25">
        <f t="shared" si="1"/>
        <v>20.010005002501252</v>
      </c>
      <c r="H53" s="24">
        <f>VLOOKUP($C53,[1]ПМ_Наташа!$F:$AD,'[1]Таблица 1 Приложения 1'!H$13,0)</f>
        <v>1998.96</v>
      </c>
      <c r="I53" s="24">
        <f>VLOOKUP($C53,'[1]только промо'!$F$4:$N$25000,4,0)</f>
        <v>1599</v>
      </c>
      <c r="J53" s="24">
        <f>'[1]только промо'!J48</f>
        <v>266.5</v>
      </c>
      <c r="K53" s="24">
        <f t="shared" si="2"/>
        <v>399.96000000000004</v>
      </c>
      <c r="L53" s="26">
        <f t="shared" si="3"/>
        <v>20.008404370272547</v>
      </c>
      <c r="M53" s="24">
        <f>VLOOKUP($C53,[1]ПМ_Наташа!$F:$AD,'[1]Таблица 1 Приложения 1'!M$13,0)</f>
        <v>1998.92</v>
      </c>
      <c r="N53" s="24">
        <f>VLOOKUP($C53,'[1]только промо'!$F$4:$N$25000,6,0)</f>
        <v>1898.9299999999998</v>
      </c>
      <c r="O53" s="24">
        <f>'[1]только промо'!L48</f>
        <v>172.63</v>
      </c>
      <c r="P53" s="24">
        <f t="shared" si="4"/>
        <v>99.990000000000236</v>
      </c>
      <c r="Q53" s="26">
        <f t="shared" si="5"/>
        <v>5.0022011886418749</v>
      </c>
      <c r="R53" s="24">
        <f>VLOOKUP($C53,[1]ПМ_Наташа!$F:$AD,'[1]Таблица 1 Приложения 1'!R$13,0)</f>
        <v>1998.96</v>
      </c>
      <c r="S53" s="24">
        <f>VLOOKUP($C53,'[1]только промо'!$F$4:$N$25000,8,0)</f>
        <v>1998.96</v>
      </c>
      <c r="T53" s="24">
        <f>'[1]только промо'!N48</f>
        <v>83.29</v>
      </c>
      <c r="U53" s="24">
        <f t="shared" si="6"/>
        <v>0</v>
      </c>
      <c r="V53" s="26">
        <f t="shared" si="7"/>
        <v>0</v>
      </c>
    </row>
    <row r="54" spans="1:22" s="27" customFormat="1" x14ac:dyDescent="0.25">
      <c r="A54" s="21">
        <f>'[1]только промо'!E49</f>
        <v>1026959</v>
      </c>
      <c r="B54" s="22" t="str">
        <f>'[1]только промо'!C49</f>
        <v>Смартфон / планшет</v>
      </c>
      <c r="C54" s="23" t="str">
        <f>'[1]только промо'!F49</f>
        <v>Huawei Pura 80 Pro 12/512 красн</v>
      </c>
      <c r="D54" s="24">
        <f>VLOOKUP($C54,[1]ПМ_Наташа!$F:$AD,'[1]Таблица 1 Приложения 1'!D$13,0)</f>
        <v>2999</v>
      </c>
      <c r="E54" s="24">
        <f>VLOOKUP(C54,'[1]только промо'!$F$4:$N$25000,3,0)</f>
        <v>2799</v>
      </c>
      <c r="F54" s="24">
        <f t="shared" si="0"/>
        <v>200</v>
      </c>
      <c r="G54" s="25">
        <f t="shared" si="1"/>
        <v>6.6688896298766291</v>
      </c>
      <c r="H54" s="24">
        <f>VLOOKUP($C54,[1]ПМ_Наташа!$F:$AD,'[1]Таблица 1 Приложения 1'!H$13,0)</f>
        <v>2998.92</v>
      </c>
      <c r="I54" s="24">
        <f>VLOOKUP($C54,'[1]только промо'!$F$4:$N$25000,4,0)</f>
        <v>2799</v>
      </c>
      <c r="J54" s="24">
        <f>'[1]только промо'!J49</f>
        <v>466.5</v>
      </c>
      <c r="K54" s="24">
        <f t="shared" si="2"/>
        <v>199.92000000000007</v>
      </c>
      <c r="L54" s="26">
        <f t="shared" si="3"/>
        <v>6.6663999039654254</v>
      </c>
      <c r="M54" s="24">
        <f>VLOOKUP($C54,[1]ПМ_Наташа!$F:$AD,'[1]Таблица 1 Приложения 1'!M$13,0)</f>
        <v>2998.93</v>
      </c>
      <c r="N54" s="24">
        <f>VLOOKUP($C54,'[1]только промо'!$F$4:$N$25000,6,0)</f>
        <v>2798.95</v>
      </c>
      <c r="O54" s="24">
        <f>'[1]только промо'!L49</f>
        <v>254.45</v>
      </c>
      <c r="P54" s="24">
        <f t="shared" si="4"/>
        <v>199.98000000000002</v>
      </c>
      <c r="Q54" s="26">
        <f t="shared" si="5"/>
        <v>6.6683783882918295</v>
      </c>
      <c r="R54" s="24">
        <f>VLOOKUP($C54,[1]ПМ_Наташа!$F:$AD,'[1]Таблица 1 Приложения 1'!R$13,0)</f>
        <v>2998.56</v>
      </c>
      <c r="S54" s="24">
        <f>VLOOKUP($C54,'[1]только промо'!$F$4:$N$25000,8,0)</f>
        <v>2898.96</v>
      </c>
      <c r="T54" s="24">
        <f>'[1]только промо'!N49</f>
        <v>120.79</v>
      </c>
      <c r="U54" s="24">
        <f t="shared" si="6"/>
        <v>99.599999999999909</v>
      </c>
      <c r="V54" s="26">
        <f t="shared" si="7"/>
        <v>3.3215943652953439</v>
      </c>
    </row>
    <row r="55" spans="1:22" s="27" customFormat="1" x14ac:dyDescent="0.25">
      <c r="A55" s="21">
        <f>'[1]только промо'!E50</f>
        <v>1026971</v>
      </c>
      <c r="B55" s="22" t="str">
        <f>'[1]только промо'!C50</f>
        <v>Смартфон / планшет</v>
      </c>
      <c r="C55" s="23" t="str">
        <f>'[1]только промо'!F50</f>
        <v>Huawei Pura 80 Pro 12/512 черн</v>
      </c>
      <c r="D55" s="24">
        <f>VLOOKUP($C55,[1]ПМ_Наташа!$F:$AD,'[1]Таблица 1 Приложения 1'!D$13,0)</f>
        <v>2999</v>
      </c>
      <c r="E55" s="24">
        <f>VLOOKUP(C55,'[1]только промо'!$F$4:$N$25000,3,0)</f>
        <v>2799</v>
      </c>
      <c r="F55" s="24">
        <f t="shared" si="0"/>
        <v>200</v>
      </c>
      <c r="G55" s="25">
        <f t="shared" si="1"/>
        <v>6.6688896298766291</v>
      </c>
      <c r="H55" s="24">
        <f>VLOOKUP($C55,[1]ПМ_Наташа!$F:$AD,'[1]Таблица 1 Приложения 1'!H$13,0)</f>
        <v>2998.92</v>
      </c>
      <c r="I55" s="24">
        <f>VLOOKUP($C55,'[1]только промо'!$F$4:$N$25000,4,0)</f>
        <v>2799</v>
      </c>
      <c r="J55" s="24">
        <f>'[1]только промо'!J50</f>
        <v>466.5</v>
      </c>
      <c r="K55" s="24">
        <f t="shared" si="2"/>
        <v>199.92000000000007</v>
      </c>
      <c r="L55" s="26">
        <f t="shared" si="3"/>
        <v>6.6663999039654254</v>
      </c>
      <c r="M55" s="24">
        <f>VLOOKUP($C55,[1]ПМ_Наташа!$F:$AD,'[1]Таблица 1 Приложения 1'!M$13,0)</f>
        <v>2998.93</v>
      </c>
      <c r="N55" s="24">
        <f>VLOOKUP($C55,'[1]только промо'!$F$4:$N$25000,6,0)</f>
        <v>2798.95</v>
      </c>
      <c r="O55" s="24">
        <f>'[1]только промо'!L50</f>
        <v>254.45</v>
      </c>
      <c r="P55" s="24">
        <f t="shared" si="4"/>
        <v>199.98000000000002</v>
      </c>
      <c r="Q55" s="26">
        <f t="shared" si="5"/>
        <v>6.6683783882918295</v>
      </c>
      <c r="R55" s="24">
        <f>VLOOKUP($C55,[1]ПМ_Наташа!$F:$AD,'[1]Таблица 1 Приложения 1'!R$13,0)</f>
        <v>2998.56</v>
      </c>
      <c r="S55" s="24">
        <f>VLOOKUP($C55,'[1]только промо'!$F$4:$N$25000,8,0)</f>
        <v>2898.96</v>
      </c>
      <c r="T55" s="24">
        <f>'[1]только промо'!N50</f>
        <v>120.79</v>
      </c>
      <c r="U55" s="24">
        <f t="shared" si="6"/>
        <v>99.599999999999909</v>
      </c>
      <c r="V55" s="26">
        <f t="shared" si="7"/>
        <v>3.3215943652953439</v>
      </c>
    </row>
    <row r="56" spans="1:22" s="27" customFormat="1" x14ac:dyDescent="0.25">
      <c r="A56" s="21">
        <f>'[1]только промо'!E51</f>
        <v>1026973</v>
      </c>
      <c r="B56" s="22" t="str">
        <f>'[1]только промо'!C51</f>
        <v>Смартфон / планшет</v>
      </c>
      <c r="C56" s="23" t="str">
        <f>'[1]только промо'!F51</f>
        <v>Huawei Pura 80 Pro 12/512 бел</v>
      </c>
      <c r="D56" s="24">
        <f>VLOOKUP($C56,[1]ПМ_Наташа!$F:$AD,'[1]Таблица 1 Приложения 1'!D$13,0)</f>
        <v>2999</v>
      </c>
      <c r="E56" s="24">
        <f>VLOOKUP(C56,'[1]только промо'!$F$4:$N$25000,3,0)</f>
        <v>2799</v>
      </c>
      <c r="F56" s="24">
        <f t="shared" si="0"/>
        <v>200</v>
      </c>
      <c r="G56" s="25">
        <f t="shared" si="1"/>
        <v>6.6688896298766291</v>
      </c>
      <c r="H56" s="24">
        <f>VLOOKUP($C56,[1]ПМ_Наташа!$F:$AD,'[1]Таблица 1 Приложения 1'!H$13,0)</f>
        <v>2998.92</v>
      </c>
      <c r="I56" s="24">
        <f>VLOOKUP($C56,'[1]только промо'!$F$4:$N$25000,4,0)</f>
        <v>2799</v>
      </c>
      <c r="J56" s="24">
        <f>'[1]только промо'!J51</f>
        <v>466.5</v>
      </c>
      <c r="K56" s="24">
        <f t="shared" si="2"/>
        <v>199.92000000000007</v>
      </c>
      <c r="L56" s="26">
        <f t="shared" si="3"/>
        <v>6.6663999039654254</v>
      </c>
      <c r="M56" s="24">
        <f>VLOOKUP($C56,[1]ПМ_Наташа!$F:$AD,'[1]Таблица 1 Приложения 1'!M$13,0)</f>
        <v>2998.93</v>
      </c>
      <c r="N56" s="24">
        <f>VLOOKUP($C56,'[1]только промо'!$F$4:$N$25000,6,0)</f>
        <v>2798.95</v>
      </c>
      <c r="O56" s="24">
        <f>'[1]только промо'!L51</f>
        <v>254.45</v>
      </c>
      <c r="P56" s="24">
        <f t="shared" si="4"/>
        <v>199.98000000000002</v>
      </c>
      <c r="Q56" s="26">
        <f t="shared" si="5"/>
        <v>6.6683783882918295</v>
      </c>
      <c r="R56" s="24">
        <f>VLOOKUP($C56,[1]ПМ_Наташа!$F:$AD,'[1]Таблица 1 Приложения 1'!R$13,0)</f>
        <v>2998.56</v>
      </c>
      <c r="S56" s="24">
        <f>VLOOKUP($C56,'[1]только промо'!$F$4:$N$25000,8,0)</f>
        <v>2898.96</v>
      </c>
      <c r="T56" s="24">
        <f>'[1]только промо'!N51</f>
        <v>120.79</v>
      </c>
      <c r="U56" s="24">
        <f t="shared" si="6"/>
        <v>99.599999999999909</v>
      </c>
      <c r="V56" s="26">
        <f t="shared" si="7"/>
        <v>3.3215943652953439</v>
      </c>
    </row>
    <row r="57" spans="1:22" s="27" customFormat="1" x14ac:dyDescent="0.25">
      <c r="A57" s="21">
        <f>'[1]только промо'!E52</f>
        <v>1026957</v>
      </c>
      <c r="B57" s="22" t="str">
        <f>'[1]только промо'!C52</f>
        <v>Смартфон / планшет</v>
      </c>
      <c r="C57" s="23" t="str">
        <f>'[1]только промо'!F52</f>
        <v>Huawei Pura 80 Ultra 16/512 черн</v>
      </c>
      <c r="D57" s="24">
        <f>VLOOKUP($C57,[1]ПМ_Наташа!$F:$AD,'[1]Таблица 1 Приложения 1'!D$13,0)</f>
        <v>4999</v>
      </c>
      <c r="E57" s="24">
        <f>VLOOKUP(C57,'[1]только промо'!$F$4:$N$25000,3,0)</f>
        <v>4799</v>
      </c>
      <c r="F57" s="24">
        <f t="shared" si="0"/>
        <v>200</v>
      </c>
      <c r="G57" s="25">
        <f t="shared" si="1"/>
        <v>4.0008001600320036</v>
      </c>
      <c r="H57" s="24">
        <f>VLOOKUP($C57,[1]ПМ_Наташа!$F:$AD,'[1]Таблица 1 Приложения 1'!H$13,0)</f>
        <v>4998.96</v>
      </c>
      <c r="I57" s="24">
        <f>VLOOKUP($C57,'[1]только промо'!$F$4:$N$25000,4,0)</f>
        <v>4798.92</v>
      </c>
      <c r="J57" s="24">
        <f>'[1]только промо'!J52</f>
        <v>799.82</v>
      </c>
      <c r="K57" s="24">
        <f t="shared" si="2"/>
        <v>200.03999999999996</v>
      </c>
      <c r="L57" s="26">
        <f t="shared" si="3"/>
        <v>4.0016323395266173</v>
      </c>
      <c r="M57" s="24">
        <f>VLOOKUP($C57,[1]ПМ_Наташа!$F:$AD,'[1]Таблица 1 Приложения 1'!M$13,0)</f>
        <v>4998.95</v>
      </c>
      <c r="N57" s="24">
        <f>VLOOKUP($C57,'[1]только промо'!$F$4:$N$25000,6,0)</f>
        <v>4798.9699999999993</v>
      </c>
      <c r="O57" s="24">
        <f>'[1]только промо'!L52</f>
        <v>436.27</v>
      </c>
      <c r="P57" s="24">
        <f t="shared" si="4"/>
        <v>199.98000000000047</v>
      </c>
      <c r="Q57" s="26">
        <f t="shared" si="5"/>
        <v>4.0004400924194217</v>
      </c>
      <c r="R57" s="24">
        <f>VLOOKUP($C57,[1]ПМ_Наташа!$F:$AD,'[1]Таблица 1 Приложения 1'!R$13,0)</f>
        <v>4998.72</v>
      </c>
      <c r="S57" s="24">
        <f>VLOOKUP($C57,'[1]только промо'!$F$4:$N$25000,8,0)</f>
        <v>4898.88</v>
      </c>
      <c r="T57" s="24">
        <f>'[1]только промо'!N52</f>
        <v>204.12</v>
      </c>
      <c r="U57" s="24">
        <f t="shared" si="6"/>
        <v>99.840000000000146</v>
      </c>
      <c r="V57" s="26">
        <f t="shared" si="7"/>
        <v>1.997311311695793</v>
      </c>
    </row>
    <row r="58" spans="1:22" s="27" customFormat="1" x14ac:dyDescent="0.25">
      <c r="A58" s="21">
        <f>'[1]только промо'!E53</f>
        <v>1026976</v>
      </c>
      <c r="B58" s="22" t="str">
        <f>'[1]только промо'!C53</f>
        <v>Смартфон / планшет</v>
      </c>
      <c r="C58" s="23" t="str">
        <f>'[1]только промо'!F53</f>
        <v>Huawei Pura 80 Ultra 16/512 золот</v>
      </c>
      <c r="D58" s="24">
        <f>VLOOKUP($C58,[1]ПМ_Наташа!$F:$AD,'[1]Таблица 1 Приложения 1'!D$13,0)</f>
        <v>4999</v>
      </c>
      <c r="E58" s="24">
        <f>VLOOKUP(C58,'[1]только промо'!$F$4:$N$25000,3,0)</f>
        <v>4799</v>
      </c>
      <c r="F58" s="24">
        <f t="shared" si="0"/>
        <v>200</v>
      </c>
      <c r="G58" s="25">
        <f t="shared" si="1"/>
        <v>4.0008001600320036</v>
      </c>
      <c r="H58" s="24">
        <f>VLOOKUP($C58,[1]ПМ_Наташа!$F:$AD,'[1]Таблица 1 Приложения 1'!H$13,0)</f>
        <v>4998.96</v>
      </c>
      <c r="I58" s="24">
        <f>VLOOKUP($C58,'[1]только промо'!$F$4:$N$25000,4,0)</f>
        <v>4798.92</v>
      </c>
      <c r="J58" s="24">
        <f>'[1]только промо'!J53</f>
        <v>799.82</v>
      </c>
      <c r="K58" s="24">
        <f t="shared" si="2"/>
        <v>200.03999999999996</v>
      </c>
      <c r="L58" s="26">
        <f t="shared" si="3"/>
        <v>4.0016323395266173</v>
      </c>
      <c r="M58" s="24">
        <f>VLOOKUP($C58,[1]ПМ_Наташа!$F:$AD,'[1]Таблица 1 Приложения 1'!M$13,0)</f>
        <v>4998.95</v>
      </c>
      <c r="N58" s="24">
        <f>VLOOKUP($C58,'[1]только промо'!$F$4:$N$25000,6,0)</f>
        <v>4798.9699999999993</v>
      </c>
      <c r="O58" s="24">
        <f>'[1]только промо'!L53</f>
        <v>436.27</v>
      </c>
      <c r="P58" s="24">
        <f t="shared" si="4"/>
        <v>199.98000000000047</v>
      </c>
      <c r="Q58" s="26">
        <f t="shared" si="5"/>
        <v>4.0004400924194217</v>
      </c>
      <c r="R58" s="24">
        <f>VLOOKUP($C58,[1]ПМ_Наташа!$F:$AD,'[1]Таблица 1 Приложения 1'!R$13,0)</f>
        <v>4998.72</v>
      </c>
      <c r="S58" s="24">
        <f>VLOOKUP($C58,'[1]только промо'!$F$4:$N$25000,8,0)</f>
        <v>4898.88</v>
      </c>
      <c r="T58" s="24">
        <f>'[1]только промо'!N53</f>
        <v>204.12</v>
      </c>
      <c r="U58" s="24">
        <f t="shared" si="6"/>
        <v>99.840000000000146</v>
      </c>
      <c r="V58" s="26">
        <f t="shared" si="7"/>
        <v>1.997311311695793</v>
      </c>
    </row>
    <row r="59" spans="1:22" s="27" customFormat="1" x14ac:dyDescent="0.25">
      <c r="A59" s="21">
        <f>'[1]только промо'!E54</f>
        <v>1026730</v>
      </c>
      <c r="B59" s="22" t="str">
        <f>'[1]только промо'!C54</f>
        <v>Часы</v>
      </c>
      <c r="C59" s="23" t="str">
        <f>'[1]только промо'!F54</f>
        <v>Samsung Galaxy Watch 8Cl 46 L505 чер</v>
      </c>
      <c r="D59" s="24">
        <f>VLOOKUP($C59,[1]ПМ_Наташа!$F:$AD,'[1]Таблица 1 Приложения 1'!D$13,0)</f>
        <v>1199</v>
      </c>
      <c r="E59" s="24">
        <f>VLOOKUP(C59,'[1]только промо'!$F$4:$N$25000,3,0)</f>
        <v>799</v>
      </c>
      <c r="F59" s="24">
        <f t="shared" si="0"/>
        <v>400</v>
      </c>
      <c r="G59" s="25">
        <f t="shared" si="1"/>
        <v>33.361134278565473</v>
      </c>
      <c r="H59" s="24">
        <f>VLOOKUP($C59,[1]ПМ_Наташа!$F:$AD,'[1]Таблица 1 Приложения 1'!H$13,0)</f>
        <v>1198.92</v>
      </c>
      <c r="I59" s="24">
        <f>VLOOKUP($C59,'[1]только промо'!$F$4:$N$25000,4,0)</f>
        <v>898.98</v>
      </c>
      <c r="J59" s="24">
        <f>'[1]только промо'!J54</f>
        <v>149.83000000000001</v>
      </c>
      <c r="K59" s="24">
        <f t="shared" si="2"/>
        <v>299.94000000000005</v>
      </c>
      <c r="L59" s="26">
        <f t="shared" si="3"/>
        <v>25.01751576418777</v>
      </c>
      <c r="M59" s="24">
        <f>VLOOKUP($C59,[1]ПМ_Наташа!$F:$AD,'[1]Таблица 1 Приложения 1'!M$13,0)</f>
        <v>1199</v>
      </c>
      <c r="N59" s="24">
        <f>VLOOKUP($C59,'[1]только промо'!$F$4:$N$25000,6,0)</f>
        <v>1098.9000000000001</v>
      </c>
      <c r="O59" s="24">
        <f>'[1]только промо'!L54</f>
        <v>99.9</v>
      </c>
      <c r="P59" s="24">
        <f t="shared" si="4"/>
        <v>100.09999999999991</v>
      </c>
      <c r="Q59" s="26">
        <f t="shared" si="5"/>
        <v>8.3486238532110022</v>
      </c>
      <c r="R59" s="24">
        <f>VLOOKUP($C59,[1]ПМ_Наташа!$F:$AD,'[1]Таблица 1 Приложения 1'!R$13,0)</f>
        <v>1198.5600000000002</v>
      </c>
      <c r="S59" s="24">
        <f>VLOOKUP($C59,'[1]только промо'!$F$4:$N$25000,8,0)</f>
        <v>1148.8799999999999</v>
      </c>
      <c r="T59" s="24">
        <f>'[1]только промо'!N54</f>
        <v>47.87</v>
      </c>
      <c r="U59" s="24">
        <f t="shared" si="6"/>
        <v>49.680000000000291</v>
      </c>
      <c r="V59" s="26">
        <f t="shared" si="7"/>
        <v>4.1449739687625442</v>
      </c>
    </row>
    <row r="60" spans="1:22" s="27" customFormat="1" x14ac:dyDescent="0.25">
      <c r="A60" s="21">
        <f>'[1]только промо'!E55</f>
        <v>1026732</v>
      </c>
      <c r="B60" s="22" t="str">
        <f>'[1]только промо'!C55</f>
        <v>Часы</v>
      </c>
      <c r="C60" s="23" t="str">
        <f>'[1]только промо'!F55</f>
        <v>Samsung Galaxy Watch 8Cl 46 L505 бел</v>
      </c>
      <c r="D60" s="24">
        <f>VLOOKUP($C60,[1]ПМ_Наташа!$F:$AD,'[1]Таблица 1 Приложения 1'!D$13,0)</f>
        <v>1199</v>
      </c>
      <c r="E60" s="24">
        <f>VLOOKUP(C60,'[1]только промо'!$F$4:$N$25000,3,0)</f>
        <v>799</v>
      </c>
      <c r="F60" s="24">
        <f t="shared" si="0"/>
        <v>400</v>
      </c>
      <c r="G60" s="25">
        <f t="shared" si="1"/>
        <v>33.361134278565473</v>
      </c>
      <c r="H60" s="24">
        <f>VLOOKUP($C60,[1]ПМ_Наташа!$F:$AD,'[1]Таблица 1 Приложения 1'!H$13,0)</f>
        <v>1198.92</v>
      </c>
      <c r="I60" s="24">
        <f>VLOOKUP($C60,'[1]только промо'!$F$4:$N$25000,4,0)</f>
        <v>898.98</v>
      </c>
      <c r="J60" s="24">
        <f>'[1]только промо'!J55</f>
        <v>149.83000000000001</v>
      </c>
      <c r="K60" s="24">
        <f t="shared" si="2"/>
        <v>299.94000000000005</v>
      </c>
      <c r="L60" s="26">
        <f t="shared" si="3"/>
        <v>25.01751576418777</v>
      </c>
      <c r="M60" s="24">
        <f>VLOOKUP($C60,[1]ПМ_Наташа!$F:$AD,'[1]Таблица 1 Приложения 1'!M$13,0)</f>
        <v>1199</v>
      </c>
      <c r="N60" s="24">
        <f>VLOOKUP($C60,'[1]только промо'!$F$4:$N$25000,6,0)</f>
        <v>1098.9000000000001</v>
      </c>
      <c r="O60" s="24">
        <f>'[1]только промо'!L55</f>
        <v>99.9</v>
      </c>
      <c r="P60" s="24">
        <f t="shared" si="4"/>
        <v>100.09999999999991</v>
      </c>
      <c r="Q60" s="26">
        <f t="shared" si="5"/>
        <v>8.3486238532110022</v>
      </c>
      <c r="R60" s="24">
        <f>VLOOKUP($C60,[1]ПМ_Наташа!$F:$AD,'[1]Таблица 1 Приложения 1'!R$13,0)</f>
        <v>1198.5600000000002</v>
      </c>
      <c r="S60" s="24">
        <f>VLOOKUP($C60,'[1]только промо'!$F$4:$N$25000,8,0)</f>
        <v>1148.8799999999999</v>
      </c>
      <c r="T60" s="24">
        <f>'[1]только промо'!N55</f>
        <v>47.87</v>
      </c>
      <c r="U60" s="24">
        <f t="shared" si="6"/>
        <v>49.680000000000291</v>
      </c>
      <c r="V60" s="26">
        <f t="shared" si="7"/>
        <v>4.1449739687625442</v>
      </c>
    </row>
    <row r="61" spans="1:22" s="27" customFormat="1" x14ac:dyDescent="0.25">
      <c r="A61" s="21">
        <f>'[1]только промо'!E56</f>
        <v>1022188</v>
      </c>
      <c r="B61" s="22" t="str">
        <f>'[1]только промо'!C56</f>
        <v>Часы</v>
      </c>
      <c r="C61" s="23" t="str">
        <f>'[1]только промо'!F56</f>
        <v>Honor Watch 4 TMA-B19 черн</v>
      </c>
      <c r="D61" s="24">
        <f>VLOOKUP($C61,[1]ПМ_Наташа!$F:$AD,'[1]Таблица 1 Приложения 1'!D$13,0)</f>
        <v>299</v>
      </c>
      <c r="E61" s="24">
        <f>VLOOKUP(C61,'[1]только промо'!$F$4:$N$25000,3,0)</f>
        <v>149</v>
      </c>
      <c r="F61" s="24">
        <f t="shared" si="0"/>
        <v>150</v>
      </c>
      <c r="G61" s="25">
        <f t="shared" si="1"/>
        <v>50.167224080267559</v>
      </c>
      <c r="H61" s="24">
        <f>VLOOKUP($C61,[1]ПМ_Наташа!$F:$AD,'[1]Таблица 1 Приложения 1'!H$13,0)</f>
        <v>298.92</v>
      </c>
      <c r="I61" s="24">
        <f>VLOOKUP($C61,'[1]только промо'!$F$4:$N$25000,4,0)</f>
        <v>298.92</v>
      </c>
      <c r="J61" s="24">
        <f>'[1]только промо'!J56</f>
        <v>49.82</v>
      </c>
      <c r="K61" s="24">
        <f t="shared" si="2"/>
        <v>0</v>
      </c>
      <c r="L61" s="26">
        <f t="shared" si="3"/>
        <v>0</v>
      </c>
      <c r="M61" s="24">
        <f>VLOOKUP($C61,[1]ПМ_Наташа!$F:$AD,'[1]Таблица 1 Приложения 1'!M$13,0)</f>
        <v>298.98</v>
      </c>
      <c r="N61" s="24">
        <f>VLOOKUP($C61,'[1]только промо'!$F$4:$N$25000,6,0)</f>
        <v>298.98</v>
      </c>
      <c r="O61" s="24">
        <f>'[1]только промо'!L56</f>
        <v>27.18</v>
      </c>
      <c r="P61" s="24">
        <f t="shared" si="4"/>
        <v>0</v>
      </c>
      <c r="Q61" s="26">
        <f t="shared" si="5"/>
        <v>0</v>
      </c>
      <c r="R61" s="24">
        <f>VLOOKUP($C61,[1]ПМ_Наташа!$F:$AD,'[1]Таблица 1 Приложения 1'!R$13,0)</f>
        <v>498.71999999999991</v>
      </c>
      <c r="S61" s="24">
        <f>VLOOKUP($C61,'[1]только промо'!$F$4:$N$25000,8,0)</f>
        <v>498.72</v>
      </c>
      <c r="T61" s="24">
        <f>'[1]только промо'!N56</f>
        <v>20.78</v>
      </c>
      <c r="U61" s="24">
        <f t="shared" si="6"/>
        <v>0</v>
      </c>
      <c r="V61" s="26">
        <f t="shared" si="7"/>
        <v>-2.2204460492503131E-14</v>
      </c>
    </row>
    <row r="62" spans="1:22" s="27" customFormat="1" x14ac:dyDescent="0.25">
      <c r="A62" s="21">
        <f>'[1]только промо'!E57</f>
        <v>1022205</v>
      </c>
      <c r="B62" s="22" t="str">
        <f>'[1]только промо'!C57</f>
        <v>Часы</v>
      </c>
      <c r="C62" s="23" t="str">
        <f>'[1]только промо'!F57</f>
        <v>Honor Watch 4 TMA-B19 золот</v>
      </c>
      <c r="D62" s="24">
        <f>VLOOKUP($C62,[1]ПМ_Наташа!$F:$AD,'[1]Таблица 1 Приложения 1'!D$13,0)</f>
        <v>299</v>
      </c>
      <c r="E62" s="24">
        <f>VLOOKUP(C62,'[1]только промо'!$F$4:$N$25000,3,0)</f>
        <v>149</v>
      </c>
      <c r="F62" s="24">
        <f t="shared" si="0"/>
        <v>150</v>
      </c>
      <c r="G62" s="25">
        <f t="shared" si="1"/>
        <v>50.167224080267559</v>
      </c>
      <c r="H62" s="24">
        <f>VLOOKUP($C62,[1]ПМ_Наташа!$F:$AD,'[1]Таблица 1 Приложения 1'!H$13,0)</f>
        <v>298.92</v>
      </c>
      <c r="I62" s="24">
        <f>VLOOKUP($C62,'[1]только промо'!$F$4:$N$25000,4,0)</f>
        <v>298.92</v>
      </c>
      <c r="J62" s="24">
        <f>'[1]только промо'!J57</f>
        <v>49.82</v>
      </c>
      <c r="K62" s="24">
        <f t="shared" si="2"/>
        <v>0</v>
      </c>
      <c r="L62" s="26">
        <f t="shared" si="3"/>
        <v>0</v>
      </c>
      <c r="M62" s="24">
        <f>VLOOKUP($C62,[1]ПМ_Наташа!$F:$AD,'[1]Таблица 1 Приложения 1'!M$13,0)</f>
        <v>298.98</v>
      </c>
      <c r="N62" s="24">
        <f>VLOOKUP($C62,'[1]только промо'!$F$4:$N$25000,6,0)</f>
        <v>298.98</v>
      </c>
      <c r="O62" s="24">
        <f>'[1]только промо'!L57</f>
        <v>27.18</v>
      </c>
      <c r="P62" s="24">
        <f t="shared" si="4"/>
        <v>0</v>
      </c>
      <c r="Q62" s="26">
        <f t="shared" si="5"/>
        <v>0</v>
      </c>
      <c r="R62" s="24">
        <f>VLOOKUP($C62,[1]ПМ_Наташа!$F:$AD,'[1]Таблица 1 Приложения 1'!R$13,0)</f>
        <v>498.71999999999991</v>
      </c>
      <c r="S62" s="24">
        <f>VLOOKUP($C62,'[1]только промо'!$F$4:$N$25000,8,0)</f>
        <v>498.72</v>
      </c>
      <c r="T62" s="24">
        <f>'[1]только промо'!N57</f>
        <v>20.78</v>
      </c>
      <c r="U62" s="24">
        <f t="shared" si="6"/>
        <v>0</v>
      </c>
      <c r="V62" s="26">
        <f t="shared" si="7"/>
        <v>-2.2204460492503131E-14</v>
      </c>
    </row>
    <row r="63" spans="1:22" s="27" customFormat="1" x14ac:dyDescent="0.25">
      <c r="A63" s="21">
        <f>'[1]только промо'!E58</f>
        <v>1022295</v>
      </c>
      <c r="B63" s="22" t="str">
        <f>'[1]только промо'!C58</f>
        <v>Аксессуар</v>
      </c>
      <c r="C63" s="23" t="str">
        <f>'[1]только промо'!F58</f>
        <v>Браслет Honor Band 9 RHE-B19 син</v>
      </c>
      <c r="D63" s="24">
        <f>VLOOKUP($C63,[1]ПМ_Наташа!$F:$AD,'[1]Таблица 1 Приложения 1'!D$13,0)</f>
        <v>69</v>
      </c>
      <c r="E63" s="24">
        <f>VLOOKUP(C63,'[1]только промо'!$F$4:$N$25000,3,0)</f>
        <v>49</v>
      </c>
      <c r="F63" s="24">
        <f t="shared" si="0"/>
        <v>20</v>
      </c>
      <c r="G63" s="25">
        <f t="shared" si="1"/>
        <v>28.985507246376805</v>
      </c>
      <c r="H63" s="24">
        <f>VLOOKUP($C63,[1]ПМ_Наташа!$F:$AD,'[1]Таблица 1 Приложения 1'!H$13,0)</f>
        <v>69</v>
      </c>
      <c r="I63" s="24">
        <f>VLOOKUP($C63,'[1]только промо'!$F$4:$N$25000,4,0)</f>
        <v>69</v>
      </c>
      <c r="J63" s="24">
        <f>'[1]только промо'!J58</f>
        <v>11.5</v>
      </c>
      <c r="K63" s="24">
        <f t="shared" si="2"/>
        <v>0</v>
      </c>
      <c r="L63" s="26">
        <f t="shared" si="3"/>
        <v>0</v>
      </c>
      <c r="M63" s="24">
        <f>VLOOKUP($C63,[1]ПМ_Наташа!$F:$AD,'[1]Таблица 1 Приложения 1'!M$13,0)</f>
        <v>68.86</v>
      </c>
      <c r="N63" s="24">
        <f>VLOOKUP($C63,'[1]только промо'!$F$4:$N$25000,6,0)</f>
        <v>68.86</v>
      </c>
      <c r="O63" s="24">
        <f>'[1]только промо'!L58</f>
        <v>6.26</v>
      </c>
      <c r="P63" s="24">
        <f t="shared" si="4"/>
        <v>0</v>
      </c>
      <c r="Q63" s="26">
        <f t="shared" si="5"/>
        <v>0</v>
      </c>
      <c r="R63" s="24">
        <f>VLOOKUP($C63,[1]ПМ_Наташа!$F:$AD,'[1]Таблица 1 Приложения 1'!R$13,0)</f>
        <v>158.88</v>
      </c>
      <c r="S63" s="24">
        <f>VLOOKUP($C63,'[1]только промо'!$F$4:$N$25000,8,0)</f>
        <v>158.88</v>
      </c>
      <c r="T63" s="24">
        <f>'[1]только промо'!N58</f>
        <v>6.62</v>
      </c>
      <c r="U63" s="24">
        <f t="shared" si="6"/>
        <v>0</v>
      </c>
      <c r="V63" s="26">
        <f t="shared" si="7"/>
        <v>0</v>
      </c>
    </row>
    <row r="64" spans="1:22" s="27" customFormat="1" x14ac:dyDescent="0.25">
      <c r="A64" s="21">
        <f>'[1]только промо'!E59</f>
        <v>1022448</v>
      </c>
      <c r="B64" s="22" t="str">
        <f>'[1]только промо'!C59</f>
        <v>Аксессуар</v>
      </c>
      <c r="C64" s="23" t="str">
        <f>'[1]только промо'!F59</f>
        <v>Браслет Honor Band 9 RHE-B19 черн</v>
      </c>
      <c r="D64" s="24">
        <f>VLOOKUP($C64,[1]ПМ_Наташа!$F:$AD,'[1]Таблица 1 Приложения 1'!D$13,0)</f>
        <v>69</v>
      </c>
      <c r="E64" s="24">
        <f>VLOOKUP(C64,'[1]только промо'!$F$4:$N$25000,3,0)</f>
        <v>49</v>
      </c>
      <c r="F64" s="24">
        <f t="shared" si="0"/>
        <v>20</v>
      </c>
      <c r="G64" s="25">
        <f t="shared" si="1"/>
        <v>28.985507246376805</v>
      </c>
      <c r="H64" s="24">
        <f>VLOOKUP($C64,[1]ПМ_Наташа!$F:$AD,'[1]Таблица 1 Приложения 1'!H$13,0)</f>
        <v>69</v>
      </c>
      <c r="I64" s="24">
        <f>VLOOKUP($C64,'[1]только промо'!$F$4:$N$25000,4,0)</f>
        <v>69</v>
      </c>
      <c r="J64" s="24">
        <f>'[1]только промо'!J59</f>
        <v>11.5</v>
      </c>
      <c r="K64" s="24">
        <f t="shared" si="2"/>
        <v>0</v>
      </c>
      <c r="L64" s="26">
        <f t="shared" si="3"/>
        <v>0</v>
      </c>
      <c r="M64" s="24">
        <f>VLOOKUP($C64,[1]ПМ_Наташа!$F:$AD,'[1]Таблица 1 Приложения 1'!M$13,0)</f>
        <v>68.86</v>
      </c>
      <c r="N64" s="24">
        <f>VLOOKUP($C64,'[1]только промо'!$F$4:$N$25000,6,0)</f>
        <v>68.86</v>
      </c>
      <c r="O64" s="24">
        <f>'[1]только промо'!L59</f>
        <v>6.26</v>
      </c>
      <c r="P64" s="24">
        <f t="shared" si="4"/>
        <v>0</v>
      </c>
      <c r="Q64" s="26">
        <f t="shared" si="5"/>
        <v>0</v>
      </c>
      <c r="R64" s="24">
        <f>VLOOKUP($C64,[1]ПМ_Наташа!$F:$AD,'[1]Таблица 1 Приложения 1'!R$13,0)</f>
        <v>158.88</v>
      </c>
      <c r="S64" s="24">
        <f>VLOOKUP($C64,'[1]только промо'!$F$4:$N$25000,8,0)</f>
        <v>158.88</v>
      </c>
      <c r="T64" s="24">
        <f>'[1]только промо'!N59</f>
        <v>6.62</v>
      </c>
      <c r="U64" s="24">
        <f t="shared" si="6"/>
        <v>0</v>
      </c>
      <c r="V64" s="26">
        <f t="shared" si="7"/>
        <v>0</v>
      </c>
    </row>
    <row r="65" spans="1:22" s="27" customFormat="1" x14ac:dyDescent="0.25">
      <c r="A65" s="21">
        <f>'[1]только промо'!E60</f>
        <v>1025664</v>
      </c>
      <c r="B65" s="22" t="str">
        <f>'[1]только промо'!C60</f>
        <v>Аксессуар</v>
      </c>
      <c r="C65" s="23" t="str">
        <f>'[1]только промо'!F60</f>
        <v>Наушники Honor Choice Earbuds S7 сер</v>
      </c>
      <c r="D65" s="24">
        <f>VLOOKUP($C65,[1]ПМ_Наташа!$F:$AD,'[1]Таблица 1 Приложения 1'!D$13,0)</f>
        <v>179</v>
      </c>
      <c r="E65" s="24">
        <f>VLOOKUP(C65,'[1]только промо'!$F$4:$N$25000,3,0)</f>
        <v>99</v>
      </c>
      <c r="F65" s="24">
        <f t="shared" si="0"/>
        <v>80</v>
      </c>
      <c r="G65" s="25">
        <f t="shared" si="1"/>
        <v>44.692737430167597</v>
      </c>
      <c r="H65" s="24">
        <f>VLOOKUP($C65,[1]ПМ_Наташа!$F:$AD,'[1]Таблица 1 Приложения 1'!H$13,0)</f>
        <v>178.98</v>
      </c>
      <c r="I65" s="24">
        <f>VLOOKUP($C65,'[1]только промо'!$F$4:$N$25000,4,0)</f>
        <v>99</v>
      </c>
      <c r="J65" s="24">
        <f>'[1]только промо'!J60</f>
        <v>16.5</v>
      </c>
      <c r="K65" s="24">
        <f t="shared" si="2"/>
        <v>79.97999999999999</v>
      </c>
      <c r="L65" s="26">
        <f t="shared" si="3"/>
        <v>44.686557157224271</v>
      </c>
      <c r="M65" s="24">
        <f>VLOOKUP($C65,[1]ПМ_Наташа!$F:$AD,'[1]Таблица 1 Приложения 1'!M$13,0)</f>
        <v>178.97</v>
      </c>
      <c r="N65" s="24">
        <f>VLOOKUP($C65,'[1]только промо'!$F$4:$N$25000,6,0)</f>
        <v>178.97</v>
      </c>
      <c r="O65" s="24">
        <f>'[1]только промо'!L60</f>
        <v>16.27</v>
      </c>
      <c r="P65" s="24">
        <f t="shared" si="4"/>
        <v>0</v>
      </c>
      <c r="Q65" s="26">
        <f t="shared" si="5"/>
        <v>0</v>
      </c>
      <c r="R65" s="24">
        <f>VLOOKUP($C65,[1]ПМ_Наташа!$F:$AD,'[1]Таблица 1 Приложения 1'!R$13,0)</f>
        <v>178.8</v>
      </c>
      <c r="S65" s="24">
        <f>VLOOKUP($C65,'[1]только промо'!$F$4:$N$25000,8,0)</f>
        <v>178.8</v>
      </c>
      <c r="T65" s="24">
        <f>'[1]только промо'!N60</f>
        <v>7.45</v>
      </c>
      <c r="U65" s="24">
        <f t="shared" si="6"/>
        <v>0</v>
      </c>
      <c r="V65" s="26">
        <f t="shared" si="7"/>
        <v>0</v>
      </c>
    </row>
    <row r="66" spans="1:22" s="27" customFormat="1" x14ac:dyDescent="0.25">
      <c r="A66" s="21">
        <f>'[1]только промо'!E61</f>
        <v>1025668</v>
      </c>
      <c r="B66" s="22" t="str">
        <f>'[1]только промо'!C61</f>
        <v>Аксессуар</v>
      </c>
      <c r="C66" s="23" t="str">
        <f>'[1]только промо'!F61</f>
        <v>Наушники Honor Choice Earbuds S7 бел</v>
      </c>
      <c r="D66" s="24">
        <f>VLOOKUP($C66,[1]ПМ_Наташа!$F:$AD,'[1]Таблица 1 Приложения 1'!D$13,0)</f>
        <v>179</v>
      </c>
      <c r="E66" s="24">
        <f>VLOOKUP(C66,'[1]только промо'!$F$4:$N$25000,3,0)</f>
        <v>99</v>
      </c>
      <c r="F66" s="24">
        <f t="shared" si="0"/>
        <v>80</v>
      </c>
      <c r="G66" s="25">
        <f t="shared" si="1"/>
        <v>44.692737430167597</v>
      </c>
      <c r="H66" s="24">
        <f>VLOOKUP($C66,[1]ПМ_Наташа!$F:$AD,'[1]Таблица 1 Приложения 1'!H$13,0)</f>
        <v>178.98</v>
      </c>
      <c r="I66" s="24">
        <f>VLOOKUP($C66,'[1]только промо'!$F$4:$N$25000,4,0)</f>
        <v>99</v>
      </c>
      <c r="J66" s="24">
        <f>'[1]только промо'!J61</f>
        <v>16.5</v>
      </c>
      <c r="K66" s="24">
        <f t="shared" si="2"/>
        <v>79.97999999999999</v>
      </c>
      <c r="L66" s="26">
        <f t="shared" si="3"/>
        <v>44.686557157224271</v>
      </c>
      <c r="M66" s="24">
        <f>VLOOKUP($C66,[1]ПМ_Наташа!$F:$AD,'[1]Таблица 1 Приложения 1'!M$13,0)</f>
        <v>178.97</v>
      </c>
      <c r="N66" s="24">
        <f>VLOOKUP($C66,'[1]только промо'!$F$4:$N$25000,6,0)</f>
        <v>178.97</v>
      </c>
      <c r="O66" s="24">
        <f>'[1]только промо'!L61</f>
        <v>16.27</v>
      </c>
      <c r="P66" s="24">
        <f t="shared" si="4"/>
        <v>0</v>
      </c>
      <c r="Q66" s="26">
        <f t="shared" si="5"/>
        <v>0</v>
      </c>
      <c r="R66" s="24">
        <f>VLOOKUP($C66,[1]ПМ_Наташа!$F:$AD,'[1]Таблица 1 Приложения 1'!R$13,0)</f>
        <v>178.8</v>
      </c>
      <c r="S66" s="24">
        <f>VLOOKUP($C66,'[1]только промо'!$F$4:$N$25000,8,0)</f>
        <v>178.8</v>
      </c>
      <c r="T66" s="24">
        <f>'[1]только промо'!N61</f>
        <v>7.45</v>
      </c>
      <c r="U66" s="24">
        <f t="shared" si="6"/>
        <v>0</v>
      </c>
      <c r="V66" s="26">
        <f t="shared" si="7"/>
        <v>0</v>
      </c>
    </row>
    <row r="67" spans="1:22" s="27" customFormat="1" x14ac:dyDescent="0.25">
      <c r="A67" s="21">
        <f>'[1]только промо'!E62</f>
        <v>1022609</v>
      </c>
      <c r="B67" s="22" t="str">
        <f>'[1]только промо'!C62</f>
        <v>Аксессуар</v>
      </c>
      <c r="C67" s="23" t="str">
        <f>'[1]только промо'!F62</f>
        <v>К Honor Earbuds X5 Lite бел+Band 9 ч</v>
      </c>
      <c r="D67" s="24">
        <f>VLOOKUP($C67,[1]ПМ_Наташа!$F:$AD,'[1]Таблица 1 Приложения 1'!D$13,0)</f>
        <v>185</v>
      </c>
      <c r="E67" s="24">
        <f>VLOOKUP(C67,'[1]только промо'!$F$4:$N$25000,3,0)</f>
        <v>109</v>
      </c>
      <c r="F67" s="24">
        <f t="shared" si="0"/>
        <v>76</v>
      </c>
      <c r="G67" s="25">
        <f t="shared" si="1"/>
        <v>41.081081081081081</v>
      </c>
      <c r="H67" s="24">
        <f>VLOOKUP($C67,[1]ПМ_Наташа!$F:$AD,'[1]Таблица 1 Приложения 1'!H$13,0)</f>
        <v>219</v>
      </c>
      <c r="I67" s="24">
        <f>VLOOKUP($C67,'[1]только промо'!$F$4:$N$25000,4,0)</f>
        <v>108.96000000000001</v>
      </c>
      <c r="J67" s="24">
        <f>'[1]только промо'!J62</f>
        <v>18.16</v>
      </c>
      <c r="K67" s="24">
        <f t="shared" si="2"/>
        <v>110.03999999999999</v>
      </c>
      <c r="L67" s="26">
        <f t="shared" si="3"/>
        <v>50.246575342465746</v>
      </c>
      <c r="M67" s="24">
        <f>VLOOKUP($C67,[1]ПМ_Наташа!$F:$AD,'[1]Таблица 1 Приложения 1'!M$13,0)</f>
        <v>218.89999999999998</v>
      </c>
      <c r="N67" s="24">
        <f>VLOOKUP($C67,'[1]только промо'!$F$4:$N$25000,6,0)</f>
        <v>108.9</v>
      </c>
      <c r="O67" s="24">
        <f>'[1]только промо'!L62</f>
        <v>9.9</v>
      </c>
      <c r="P67" s="24">
        <f t="shared" si="4"/>
        <v>109.99999999999997</v>
      </c>
      <c r="Q67" s="26">
        <f t="shared" si="5"/>
        <v>50.251256281407031</v>
      </c>
      <c r="R67" s="24">
        <f>VLOOKUP($C67,[1]ПМ_Наташа!$F:$AD,'[1]Таблица 1 Приложения 1'!R$13,0)</f>
        <v>228.95999999999998</v>
      </c>
      <c r="S67" s="24">
        <f>VLOOKUP($C67,'[1]только промо'!$F$4:$N$25000,8,0)</f>
        <v>228.95999999999998</v>
      </c>
      <c r="T67" s="24">
        <f>'[1]только промо'!N62</f>
        <v>9.5399999999999991</v>
      </c>
      <c r="U67" s="24">
        <f t="shared" si="6"/>
        <v>0</v>
      </c>
      <c r="V67" s="26">
        <f t="shared" si="7"/>
        <v>0</v>
      </c>
    </row>
    <row r="68" spans="1:22" s="27" customFormat="1" x14ac:dyDescent="0.25">
      <c r="A68" s="21">
        <f>'[1]только промо'!E63</f>
        <v>1026386</v>
      </c>
      <c r="B68" s="22" t="str">
        <f>'[1]только промо'!C63</f>
        <v>Аксессуар</v>
      </c>
      <c r="C68" s="23" t="str">
        <f>'[1]только промо'!F63</f>
        <v>Термопринтер Xiaomi Portable Photo 1S</v>
      </c>
      <c r="D68" s="24">
        <f>VLOOKUP($C68,[1]ПМ_Наташа!$F:$AD,'[1]Таблица 1 Приложения 1'!D$13,0)</f>
        <v>299</v>
      </c>
      <c r="E68" s="24">
        <f>VLOOKUP(C68,'[1]только промо'!$F$4:$N$25000,3,0)</f>
        <v>219</v>
      </c>
      <c r="F68" s="24">
        <f t="shared" si="0"/>
        <v>80</v>
      </c>
      <c r="G68" s="25">
        <f t="shared" si="1"/>
        <v>26.755852842809368</v>
      </c>
      <c r="H68" s="24">
        <f>VLOOKUP($C68,[1]ПМ_Наташа!$F:$AD,'[1]Таблица 1 Приложения 1'!H$13,0)</f>
        <v>298.92</v>
      </c>
      <c r="I68" s="24">
        <f>VLOOKUP($C68,'[1]только промо'!$F$4:$N$25000,4,0)</f>
        <v>238.98</v>
      </c>
      <c r="J68" s="24">
        <f>'[1]только промо'!J63</f>
        <v>39.83</v>
      </c>
      <c r="K68" s="24">
        <f t="shared" si="2"/>
        <v>59.940000000000026</v>
      </c>
      <c r="L68" s="26">
        <f t="shared" si="3"/>
        <v>20.052187876354889</v>
      </c>
      <c r="M68" s="24">
        <f>VLOOKUP($C68,[1]ПМ_Наташа!$F:$AD,'[1]Таблица 1 Приложения 1'!M$13,0)</f>
        <v>298.98</v>
      </c>
      <c r="N68" s="24">
        <f>VLOOKUP($C68,'[1]только промо'!$F$4:$N$25000,6,0)</f>
        <v>238.92</v>
      </c>
      <c r="O68" s="24">
        <f>'[1]только промо'!L63</f>
        <v>21.72</v>
      </c>
      <c r="P68" s="24">
        <f t="shared" si="4"/>
        <v>60.060000000000031</v>
      </c>
      <c r="Q68" s="26">
        <f t="shared" si="5"/>
        <v>20.088300220750565</v>
      </c>
      <c r="R68" s="24">
        <f>VLOOKUP($C68,[1]ПМ_Наташа!$F:$AD,'[1]Таблица 1 Приложения 1'!R$13,0)</f>
        <v>298.56</v>
      </c>
      <c r="S68" s="24">
        <f>VLOOKUP($C68,'[1]только промо'!$F$4:$N$25000,8,0)</f>
        <v>258.95999999999998</v>
      </c>
      <c r="T68" s="24">
        <f>'[1]только промо'!N63</f>
        <v>10.79</v>
      </c>
      <c r="U68" s="24">
        <f t="shared" si="6"/>
        <v>39.600000000000023</v>
      </c>
      <c r="V68" s="26">
        <f t="shared" si="7"/>
        <v>13.263665594855311</v>
      </c>
    </row>
    <row r="69" spans="1:22" s="27" customFormat="1" x14ac:dyDescent="0.25">
      <c r="A69" s="21">
        <f>'[1]только промо'!E64</f>
        <v>1024099</v>
      </c>
      <c r="B69" s="22" t="str">
        <f>'[1]только промо'!C64</f>
        <v>Ноутбук</v>
      </c>
      <c r="C69" s="23" t="str">
        <f>'[1]только промо'!F64</f>
        <v>К Apple Macbook13 M3 8/256 с зв+RL</v>
      </c>
      <c r="D69" s="24">
        <f>VLOOKUP($C69,[1]ПМ_Наташа!$F:$AD,'[1]Таблица 1 Приложения 1'!D$13,0)</f>
        <v>3799</v>
      </c>
      <c r="E69" s="24">
        <f>VLOOKUP(C69,'[1]только промо'!$F$4:$N$25000,3,0)</f>
        <v>2999</v>
      </c>
      <c r="F69" s="24">
        <f t="shared" si="0"/>
        <v>800</v>
      </c>
      <c r="G69" s="25">
        <f t="shared" si="1"/>
        <v>21.058173203474595</v>
      </c>
      <c r="H69" s="24">
        <f>VLOOKUP($C69,[1]ПМ_Наташа!$F:$AD,'[1]Таблица 1 Приложения 1'!H$13,0)</f>
        <v>3999</v>
      </c>
      <c r="I69" s="24">
        <f>VLOOKUP($C69,'[1]только промо'!$F$4:$N$25000,4,0)</f>
        <v>3399</v>
      </c>
      <c r="J69" s="24">
        <f>'[1]только промо'!J64</f>
        <v>566.5</v>
      </c>
      <c r="K69" s="24">
        <f t="shared" si="2"/>
        <v>600</v>
      </c>
      <c r="L69" s="26">
        <f t="shared" si="3"/>
        <v>15.00375093773444</v>
      </c>
      <c r="M69" s="24">
        <f>VLOOKUP($C69,[1]ПМ_Наташа!$F:$AD,'[1]Таблица 1 Приложения 1'!M$13,0)</f>
        <v>4298.8</v>
      </c>
      <c r="N69" s="24">
        <f>VLOOKUP($C69,'[1]только промо'!$F$4:$N$25000,6,0)</f>
        <v>3698.8599999999997</v>
      </c>
      <c r="O69" s="24">
        <f>'[1]только промо'!L64</f>
        <v>336.26</v>
      </c>
      <c r="P69" s="24">
        <f t="shared" si="4"/>
        <v>599.94000000000051</v>
      </c>
      <c r="Q69" s="26">
        <f t="shared" si="5"/>
        <v>13.955987717502571</v>
      </c>
      <c r="R69" s="24">
        <f>VLOOKUP($C69,[1]ПМ_Наташа!$F:$AD,'[1]Таблица 1 Приложения 1'!R$13,0)</f>
        <v>4798.5599999999995</v>
      </c>
      <c r="S69" s="24">
        <f>VLOOKUP($C69,'[1]только промо'!$F$4:$N$25000,8,0)</f>
        <v>4098.72</v>
      </c>
      <c r="T69" s="24">
        <f>'[1]только промо'!N64</f>
        <v>170.78</v>
      </c>
      <c r="U69" s="24">
        <f t="shared" si="6"/>
        <v>699.83999999999924</v>
      </c>
      <c r="V69" s="26">
        <f t="shared" si="7"/>
        <v>14.584375312593767</v>
      </c>
    </row>
    <row r="70" spans="1:22" s="27" customFormat="1" x14ac:dyDescent="0.25">
      <c r="A70" s="21">
        <f>'[1]только промо'!E65</f>
        <v>1024106</v>
      </c>
      <c r="B70" s="22" t="str">
        <f>'[1]только промо'!C65</f>
        <v>Ноутбук</v>
      </c>
      <c r="C70" s="23" t="str">
        <f>'[1]только промо'!F65</f>
        <v>К Apple Macbook13 M3 8/256 сер+RL</v>
      </c>
      <c r="D70" s="24">
        <f>VLOOKUP($C70,[1]ПМ_Наташа!$F:$AD,'[1]Таблица 1 Приложения 1'!D$13,0)</f>
        <v>3799</v>
      </c>
      <c r="E70" s="24">
        <f>VLOOKUP(C70,'[1]только промо'!$F$4:$N$25000,3,0)</f>
        <v>2999</v>
      </c>
      <c r="F70" s="24">
        <f t="shared" si="0"/>
        <v>800</v>
      </c>
      <c r="G70" s="25">
        <f t="shared" si="1"/>
        <v>21.058173203474595</v>
      </c>
      <c r="H70" s="24">
        <f>VLOOKUP($C70,[1]ПМ_Наташа!$F:$AD,'[1]Таблица 1 Приложения 1'!H$13,0)</f>
        <v>3999</v>
      </c>
      <c r="I70" s="24">
        <f>VLOOKUP($C70,'[1]только промо'!$F$4:$N$25000,4,0)</f>
        <v>3399</v>
      </c>
      <c r="J70" s="24">
        <f>'[1]только промо'!J65</f>
        <v>566.5</v>
      </c>
      <c r="K70" s="24">
        <f t="shared" si="2"/>
        <v>600</v>
      </c>
      <c r="L70" s="26">
        <f t="shared" si="3"/>
        <v>15.00375093773444</v>
      </c>
      <c r="M70" s="24">
        <f>VLOOKUP($C70,[1]ПМ_Наташа!$F:$AD,'[1]Таблица 1 Приложения 1'!M$13,0)</f>
        <v>4298.8</v>
      </c>
      <c r="N70" s="24">
        <f>VLOOKUP($C70,'[1]только промо'!$F$4:$N$25000,6,0)</f>
        <v>3698.8599999999997</v>
      </c>
      <c r="O70" s="24">
        <f>'[1]только промо'!L65</f>
        <v>336.26</v>
      </c>
      <c r="P70" s="24">
        <f t="shared" si="4"/>
        <v>599.94000000000051</v>
      </c>
      <c r="Q70" s="26">
        <f t="shared" si="5"/>
        <v>13.955987717502571</v>
      </c>
      <c r="R70" s="24">
        <f>VLOOKUP($C70,[1]ПМ_Наташа!$F:$AD,'[1]Таблица 1 Приложения 1'!R$13,0)</f>
        <v>4798.5599999999995</v>
      </c>
      <c r="S70" s="24">
        <f>VLOOKUP($C70,'[1]только промо'!$F$4:$N$25000,8,0)</f>
        <v>4098.72</v>
      </c>
      <c r="T70" s="24">
        <f>'[1]только промо'!N65</f>
        <v>170.78</v>
      </c>
      <c r="U70" s="24">
        <f t="shared" si="6"/>
        <v>699.83999999999924</v>
      </c>
      <c r="V70" s="26">
        <f t="shared" si="7"/>
        <v>14.584375312593767</v>
      </c>
    </row>
    <row r="71" spans="1:22" s="27" customFormat="1" x14ac:dyDescent="0.25">
      <c r="A71" s="21">
        <f>'[1]только промо'!E66</f>
        <v>1024110</v>
      </c>
      <c r="B71" s="22" t="str">
        <f>'[1]только промо'!C66</f>
        <v>Ноутбук</v>
      </c>
      <c r="C71" s="23" t="str">
        <f>'[1]только промо'!F66</f>
        <v>К Apple Macbook13 M3 8/256 срб+RL</v>
      </c>
      <c r="D71" s="24">
        <f>VLOOKUP($C71,[1]ПМ_Наташа!$F:$AD,'[1]Таблица 1 Приложения 1'!D$13,0)</f>
        <v>3799</v>
      </c>
      <c r="E71" s="24">
        <f>VLOOKUP(C71,'[1]только промо'!$F$4:$N$25000,3,0)</f>
        <v>2999</v>
      </c>
      <c r="F71" s="24">
        <f t="shared" si="0"/>
        <v>800</v>
      </c>
      <c r="G71" s="25">
        <f t="shared" si="1"/>
        <v>21.058173203474595</v>
      </c>
      <c r="H71" s="24">
        <f>VLOOKUP($C71,[1]ПМ_Наташа!$F:$AD,'[1]Таблица 1 Приложения 1'!H$13,0)</f>
        <v>3999</v>
      </c>
      <c r="I71" s="24">
        <f>VLOOKUP($C71,'[1]только промо'!$F$4:$N$25000,4,0)</f>
        <v>3399</v>
      </c>
      <c r="J71" s="24">
        <f>'[1]только промо'!J66</f>
        <v>566.5</v>
      </c>
      <c r="K71" s="24">
        <f t="shared" si="2"/>
        <v>600</v>
      </c>
      <c r="L71" s="26">
        <f t="shared" si="3"/>
        <v>15.00375093773444</v>
      </c>
      <c r="M71" s="24">
        <f>VLOOKUP($C71,[1]ПМ_Наташа!$F:$AD,'[1]Таблица 1 Приложения 1'!M$13,0)</f>
        <v>4298.8</v>
      </c>
      <c r="N71" s="24">
        <f>VLOOKUP($C71,'[1]только промо'!$F$4:$N$25000,6,0)</f>
        <v>3698.8599999999997</v>
      </c>
      <c r="O71" s="24">
        <f>'[1]только промо'!L66</f>
        <v>336.26</v>
      </c>
      <c r="P71" s="24">
        <f t="shared" si="4"/>
        <v>599.94000000000051</v>
      </c>
      <c r="Q71" s="26">
        <f t="shared" si="5"/>
        <v>13.955987717502571</v>
      </c>
      <c r="R71" s="24">
        <f>VLOOKUP($C71,[1]ПМ_Наташа!$F:$AD,'[1]Таблица 1 Приложения 1'!R$13,0)</f>
        <v>4798.5599999999995</v>
      </c>
      <c r="S71" s="24">
        <f>VLOOKUP($C71,'[1]только промо'!$F$4:$N$25000,8,0)</f>
        <v>4098.72</v>
      </c>
      <c r="T71" s="24">
        <f>'[1]только промо'!N66</f>
        <v>170.78</v>
      </c>
      <c r="U71" s="24">
        <f t="shared" si="6"/>
        <v>699.83999999999924</v>
      </c>
      <c r="V71" s="26">
        <f t="shared" si="7"/>
        <v>14.584375312593767</v>
      </c>
    </row>
    <row r="72" spans="1:22" s="27" customFormat="1" x14ac:dyDescent="0.25">
      <c r="A72" s="21">
        <f>'[1]только промо'!E67</f>
        <v>1024168</v>
      </c>
      <c r="B72" s="22" t="str">
        <f>'[1]только промо'!C67</f>
        <v>Ноутбук</v>
      </c>
      <c r="C72" s="23" t="str">
        <f>'[1]только промо'!F67</f>
        <v>К Apple Macbook13 M3 8/256 т н+RL</v>
      </c>
      <c r="D72" s="24">
        <f>VLOOKUP($C72,[1]ПМ_Наташа!$F:$AD,'[1]Таблица 1 Приложения 1'!D$13,0)</f>
        <v>3799</v>
      </c>
      <c r="E72" s="24">
        <f>VLOOKUP(C72,'[1]только промо'!$F$4:$N$25000,3,0)</f>
        <v>2999</v>
      </c>
      <c r="F72" s="24">
        <f t="shared" si="0"/>
        <v>800</v>
      </c>
      <c r="G72" s="25">
        <f t="shared" si="1"/>
        <v>21.058173203474595</v>
      </c>
      <c r="H72" s="24">
        <f>VLOOKUP($C72,[1]ПМ_Наташа!$F:$AD,'[1]Таблица 1 Приложения 1'!H$13,0)</f>
        <v>3999</v>
      </c>
      <c r="I72" s="24">
        <f>VLOOKUP($C72,'[1]только промо'!$F$4:$N$25000,4,0)</f>
        <v>3399</v>
      </c>
      <c r="J72" s="24">
        <f>'[1]только промо'!J67</f>
        <v>566.5</v>
      </c>
      <c r="K72" s="24">
        <f t="shared" si="2"/>
        <v>600</v>
      </c>
      <c r="L72" s="26">
        <f t="shared" si="3"/>
        <v>15.00375093773444</v>
      </c>
      <c r="M72" s="24">
        <f>VLOOKUP($C72,[1]ПМ_Наташа!$F:$AD,'[1]Таблица 1 Приложения 1'!M$13,0)</f>
        <v>4298.8</v>
      </c>
      <c r="N72" s="24">
        <f>VLOOKUP($C72,'[1]только промо'!$F$4:$N$25000,6,0)</f>
        <v>3698.8599999999997</v>
      </c>
      <c r="O72" s="24">
        <f>'[1]только промо'!L67</f>
        <v>336.26</v>
      </c>
      <c r="P72" s="24">
        <f t="shared" si="4"/>
        <v>599.94000000000051</v>
      </c>
      <c r="Q72" s="26">
        <f t="shared" si="5"/>
        <v>13.955987717502571</v>
      </c>
      <c r="R72" s="24">
        <f>VLOOKUP($C72,[1]ПМ_Наташа!$F:$AD,'[1]Таблица 1 Приложения 1'!R$13,0)</f>
        <v>4798.5599999999995</v>
      </c>
      <c r="S72" s="24">
        <f>VLOOKUP($C72,'[1]только промо'!$F$4:$N$25000,8,0)</f>
        <v>4098.72</v>
      </c>
      <c r="T72" s="24">
        <f>'[1]только промо'!N67</f>
        <v>170.78</v>
      </c>
      <c r="U72" s="24">
        <f t="shared" si="6"/>
        <v>699.83999999999924</v>
      </c>
      <c r="V72" s="26">
        <f t="shared" si="7"/>
        <v>14.584375312593767</v>
      </c>
    </row>
    <row r="73" spans="1:22" s="27" customFormat="1" x14ac:dyDescent="0.25">
      <c r="A73" s="21">
        <f>'[1]только промо'!E68</f>
        <v>1014365</v>
      </c>
      <c r="B73" s="22" t="str">
        <f>'[1]только промо'!C68</f>
        <v>Смартфон / планшет</v>
      </c>
      <c r="C73" s="23" t="str">
        <f>'[1]только промо'!F68</f>
        <v>Apple iPhone 13 128GB синий</v>
      </c>
      <c r="D73" s="24">
        <f>VLOOKUP($C73,[1]ПМ_Наташа!$F:$AD,'[1]Таблица 1 Приложения 1'!D$13,0)</f>
        <v>1669</v>
      </c>
      <c r="E73" s="24">
        <f>VLOOKUP(C73,'[1]только промо'!$F$4:$N$25000,3,0)</f>
        <v>1399</v>
      </c>
      <c r="F73" s="24">
        <f t="shared" si="0"/>
        <v>270</v>
      </c>
      <c r="G73" s="25">
        <f t="shared" si="1"/>
        <v>16.177351707609343</v>
      </c>
      <c r="H73" s="24">
        <f>VLOOKUP($C73,[1]ПМ_Наташа!$F:$AD,'[1]Таблица 1 Приложения 1'!H$13,0)</f>
        <v>1698.96</v>
      </c>
      <c r="I73" s="24">
        <f>VLOOKUP($C73,'[1]только промо'!$F$4:$N$25000,4,0)</f>
        <v>1599</v>
      </c>
      <c r="J73" s="24">
        <f>'[1]только промо'!J68</f>
        <v>266.5</v>
      </c>
      <c r="K73" s="24">
        <f t="shared" si="2"/>
        <v>99.960000000000036</v>
      </c>
      <c r="L73" s="26">
        <f t="shared" si="3"/>
        <v>5.8835993784432823</v>
      </c>
      <c r="M73" s="24">
        <f>VLOOKUP($C73,[1]ПМ_Наташа!$F:$AD,'[1]Таблица 1 Приложения 1'!M$13,0)</f>
        <v>1798.9399999999998</v>
      </c>
      <c r="N73" s="24">
        <f>VLOOKUP($C73,'[1]только промо'!$F$4:$N$25000,6,0)</f>
        <v>1698.9499999999998</v>
      </c>
      <c r="O73" s="24">
        <f>'[1]только промо'!L68</f>
        <v>154.44999999999999</v>
      </c>
      <c r="P73" s="24">
        <f t="shared" si="4"/>
        <v>99.990000000000009</v>
      </c>
      <c r="Q73" s="26">
        <f t="shared" si="5"/>
        <v>5.5582732053320321</v>
      </c>
      <c r="R73" s="24">
        <f>VLOOKUP($C73,[1]ПМ_Наташа!$F:$AD,'[1]Таблица 1 Приложения 1'!R$13,0)</f>
        <v>1968.96</v>
      </c>
      <c r="S73" s="24">
        <f>VLOOKUP($C73,'[1]только промо'!$F$4:$N$25000,8,0)</f>
        <v>1898.88</v>
      </c>
      <c r="T73" s="24">
        <f>'[1]только промо'!N68</f>
        <v>79.12</v>
      </c>
      <c r="U73" s="24">
        <f t="shared" si="6"/>
        <v>70.079999999999927</v>
      </c>
      <c r="V73" s="26">
        <f t="shared" si="7"/>
        <v>3.5592393954168688</v>
      </c>
    </row>
    <row r="74" spans="1:22" s="27" customFormat="1" x14ac:dyDescent="0.25">
      <c r="A74" s="21">
        <f>'[1]только промо'!E69</f>
        <v>1014367</v>
      </c>
      <c r="B74" s="22" t="str">
        <f>'[1]только промо'!C69</f>
        <v>Смартфон / планшет</v>
      </c>
      <c r="C74" s="23" t="str">
        <f>'[1]только промо'!F69</f>
        <v>Apple iPhone 13 128GB розовый</v>
      </c>
      <c r="D74" s="24">
        <f>VLOOKUP($C74,[1]ПМ_Наташа!$F:$AD,'[1]Таблица 1 Приложения 1'!D$13,0)</f>
        <v>1669</v>
      </c>
      <c r="E74" s="24">
        <f>VLOOKUP(C74,'[1]только промо'!$F$4:$N$25000,3,0)</f>
        <v>1399</v>
      </c>
      <c r="F74" s="24">
        <f t="shared" ref="F74:F137" si="8">D74-E74</f>
        <v>270</v>
      </c>
      <c r="G74" s="25">
        <f t="shared" ref="G74:G137" si="9">-((E74/D74)-1)*100</f>
        <v>16.177351707609343</v>
      </c>
      <c r="H74" s="24">
        <f>VLOOKUP($C74,[1]ПМ_Наташа!$F:$AD,'[1]Таблица 1 Приложения 1'!H$13,0)</f>
        <v>1698.96</v>
      </c>
      <c r="I74" s="24">
        <f>VLOOKUP($C74,'[1]только промо'!$F$4:$N$25000,4,0)</f>
        <v>1599</v>
      </c>
      <c r="J74" s="24">
        <f>'[1]только промо'!J69</f>
        <v>266.5</v>
      </c>
      <c r="K74" s="24">
        <f t="shared" ref="K74:K137" si="10">H74-I74</f>
        <v>99.960000000000036</v>
      </c>
      <c r="L74" s="26">
        <f t="shared" ref="L74:L137" si="11">-((I74/H74)-1)*100</f>
        <v>5.8835993784432823</v>
      </c>
      <c r="M74" s="24">
        <f>VLOOKUP($C74,[1]ПМ_Наташа!$F:$AD,'[1]Таблица 1 Приложения 1'!M$13,0)</f>
        <v>1798.9399999999998</v>
      </c>
      <c r="N74" s="24">
        <f>VLOOKUP($C74,'[1]только промо'!$F$4:$N$25000,6,0)</f>
        <v>1698.9499999999998</v>
      </c>
      <c r="O74" s="24">
        <f>'[1]только промо'!L69</f>
        <v>154.44999999999999</v>
      </c>
      <c r="P74" s="24">
        <f t="shared" ref="P74:P137" si="12">M74-N74</f>
        <v>99.990000000000009</v>
      </c>
      <c r="Q74" s="26">
        <f t="shared" ref="Q74:Q137" si="13">-((N74/M74)-1)*100</f>
        <v>5.5582732053320321</v>
      </c>
      <c r="R74" s="24">
        <f>VLOOKUP($C74,[1]ПМ_Наташа!$F:$AD,'[1]Таблица 1 Приложения 1'!R$13,0)</f>
        <v>1968.96</v>
      </c>
      <c r="S74" s="24">
        <f>VLOOKUP($C74,'[1]только промо'!$F$4:$N$25000,8,0)</f>
        <v>1898.88</v>
      </c>
      <c r="T74" s="24">
        <f>'[1]только промо'!N69</f>
        <v>79.12</v>
      </c>
      <c r="U74" s="24">
        <f t="shared" ref="U74:U137" si="14">R74-S74</f>
        <v>70.079999999999927</v>
      </c>
      <c r="V74" s="26">
        <f t="shared" ref="V74:V137" si="15">-((S74/R74)-1)*100</f>
        <v>3.5592393954168688</v>
      </c>
    </row>
    <row r="75" spans="1:22" s="27" customFormat="1" x14ac:dyDescent="0.25">
      <c r="A75" s="21">
        <f>'[1]только промо'!E70</f>
        <v>1014368</v>
      </c>
      <c r="B75" s="22" t="str">
        <f>'[1]только промо'!C70</f>
        <v>Смартфон / планшет</v>
      </c>
      <c r="C75" s="23" t="str">
        <f>'[1]только промо'!F70</f>
        <v>Apple iPhone 13 128GB сияющая звезда</v>
      </c>
      <c r="D75" s="24">
        <f>VLOOKUP($C75,[1]ПМ_Наташа!$F:$AD,'[1]Таблица 1 Приложения 1'!D$13,0)</f>
        <v>1669</v>
      </c>
      <c r="E75" s="24">
        <f>VLOOKUP(C75,'[1]только промо'!$F$4:$N$25000,3,0)</f>
        <v>1399</v>
      </c>
      <c r="F75" s="24">
        <f t="shared" si="8"/>
        <v>270</v>
      </c>
      <c r="G75" s="25">
        <f t="shared" si="9"/>
        <v>16.177351707609343</v>
      </c>
      <c r="H75" s="24">
        <f>VLOOKUP($C75,[1]ПМ_Наташа!$F:$AD,'[1]Таблица 1 Приложения 1'!H$13,0)</f>
        <v>1698.96</v>
      </c>
      <c r="I75" s="24">
        <f>VLOOKUP($C75,'[1]только промо'!$F$4:$N$25000,4,0)</f>
        <v>1599</v>
      </c>
      <c r="J75" s="24">
        <f>'[1]только промо'!J70</f>
        <v>266.5</v>
      </c>
      <c r="K75" s="24">
        <f t="shared" si="10"/>
        <v>99.960000000000036</v>
      </c>
      <c r="L75" s="26">
        <f t="shared" si="11"/>
        <v>5.8835993784432823</v>
      </c>
      <c r="M75" s="24">
        <f>VLOOKUP($C75,[1]ПМ_Наташа!$F:$AD,'[1]Таблица 1 Приложения 1'!M$13,0)</f>
        <v>1798.9399999999998</v>
      </c>
      <c r="N75" s="24">
        <f>VLOOKUP($C75,'[1]только промо'!$F$4:$N$25000,6,0)</f>
        <v>1698.9499999999998</v>
      </c>
      <c r="O75" s="24">
        <f>'[1]только промо'!L70</f>
        <v>154.44999999999999</v>
      </c>
      <c r="P75" s="24">
        <f t="shared" si="12"/>
        <v>99.990000000000009</v>
      </c>
      <c r="Q75" s="26">
        <f t="shared" si="13"/>
        <v>5.5582732053320321</v>
      </c>
      <c r="R75" s="24">
        <f>VLOOKUP($C75,[1]ПМ_Наташа!$F:$AD,'[1]Таблица 1 Приложения 1'!R$13,0)</f>
        <v>1968.96</v>
      </c>
      <c r="S75" s="24">
        <f>VLOOKUP($C75,'[1]только промо'!$F$4:$N$25000,8,0)</f>
        <v>1898.88</v>
      </c>
      <c r="T75" s="24">
        <f>'[1]только промо'!N70</f>
        <v>79.12</v>
      </c>
      <c r="U75" s="24">
        <f t="shared" si="14"/>
        <v>70.079999999999927</v>
      </c>
      <c r="V75" s="26">
        <f t="shared" si="15"/>
        <v>3.5592393954168688</v>
      </c>
    </row>
    <row r="76" spans="1:22" s="27" customFormat="1" x14ac:dyDescent="0.25">
      <c r="A76" s="21">
        <f>'[1]только промо'!E71</f>
        <v>1014369</v>
      </c>
      <c r="B76" s="22" t="str">
        <f>'[1]только промо'!C71</f>
        <v>Смартфон / планшет</v>
      </c>
      <c r="C76" s="23" t="str">
        <f>'[1]только промо'!F71</f>
        <v>Apple iPhone 13 128GB темная ночь</v>
      </c>
      <c r="D76" s="24">
        <f>VLOOKUP($C76,[1]ПМ_Наташа!$F:$AD,'[1]Таблица 1 Приложения 1'!D$13,0)</f>
        <v>1669</v>
      </c>
      <c r="E76" s="24">
        <f>VLOOKUP(C76,'[1]только промо'!$F$4:$N$25000,3,0)</f>
        <v>1399</v>
      </c>
      <c r="F76" s="24">
        <f t="shared" si="8"/>
        <v>270</v>
      </c>
      <c r="G76" s="25">
        <f t="shared" si="9"/>
        <v>16.177351707609343</v>
      </c>
      <c r="H76" s="24">
        <f>VLOOKUP($C76,[1]ПМ_Наташа!$F:$AD,'[1]Таблица 1 Приложения 1'!H$13,0)</f>
        <v>1698.96</v>
      </c>
      <c r="I76" s="24">
        <f>VLOOKUP($C76,'[1]только промо'!$F$4:$N$25000,4,0)</f>
        <v>1599</v>
      </c>
      <c r="J76" s="24">
        <f>'[1]только промо'!J71</f>
        <v>266.5</v>
      </c>
      <c r="K76" s="24">
        <f t="shared" si="10"/>
        <v>99.960000000000036</v>
      </c>
      <c r="L76" s="26">
        <f t="shared" si="11"/>
        <v>5.8835993784432823</v>
      </c>
      <c r="M76" s="24">
        <f>VLOOKUP($C76,[1]ПМ_Наташа!$F:$AD,'[1]Таблица 1 Приложения 1'!M$13,0)</f>
        <v>1798.9399999999998</v>
      </c>
      <c r="N76" s="24">
        <f>VLOOKUP($C76,'[1]только промо'!$F$4:$N$25000,6,0)</f>
        <v>1698.9499999999998</v>
      </c>
      <c r="O76" s="24">
        <f>'[1]только промо'!L71</f>
        <v>154.44999999999999</v>
      </c>
      <c r="P76" s="24">
        <f t="shared" si="12"/>
        <v>99.990000000000009</v>
      </c>
      <c r="Q76" s="26">
        <f t="shared" si="13"/>
        <v>5.5582732053320321</v>
      </c>
      <c r="R76" s="24">
        <f>VLOOKUP($C76,[1]ПМ_Наташа!$F:$AD,'[1]Таблица 1 Приложения 1'!R$13,0)</f>
        <v>1968.96</v>
      </c>
      <c r="S76" s="24">
        <f>VLOOKUP($C76,'[1]только промо'!$F$4:$N$25000,8,0)</f>
        <v>1898.88</v>
      </c>
      <c r="T76" s="24">
        <f>'[1]только промо'!N71</f>
        <v>79.12</v>
      </c>
      <c r="U76" s="24">
        <f t="shared" si="14"/>
        <v>70.079999999999927</v>
      </c>
      <c r="V76" s="26">
        <f t="shared" si="15"/>
        <v>3.5592393954168688</v>
      </c>
    </row>
    <row r="77" spans="1:22" s="27" customFormat="1" x14ac:dyDescent="0.25">
      <c r="A77" s="21">
        <f>'[1]только промо'!E72</f>
        <v>1021004</v>
      </c>
      <c r="B77" s="22" t="str">
        <f>'[1]только промо'!C72</f>
        <v>Смартфон / планшет</v>
      </c>
      <c r="C77" s="23" t="str">
        <f>'[1]только промо'!F72</f>
        <v>Apple iPhone 15 Pro 128GB бел титан</v>
      </c>
      <c r="D77" s="24">
        <f>VLOOKUP($C77,[1]ПМ_Наташа!$F:$AD,'[1]Таблица 1 Приложения 1'!D$13,0)</f>
        <v>3899</v>
      </c>
      <c r="E77" s="24">
        <f>VLOOKUP(C77,'[1]только промо'!$F$4:$N$25000,3,0)</f>
        <v>3199</v>
      </c>
      <c r="F77" s="24">
        <f t="shared" si="8"/>
        <v>700</v>
      </c>
      <c r="G77" s="25">
        <f t="shared" si="9"/>
        <v>17.953321364452425</v>
      </c>
      <c r="H77" s="24">
        <f>VLOOKUP($C77,[1]ПМ_Наташа!$F:$AD,'[1]Таблица 1 Приложения 1'!H$13,0)</f>
        <v>4098.96</v>
      </c>
      <c r="I77" s="24">
        <f>VLOOKUP($C77,'[1]только промо'!$F$4:$N$25000,4,0)</f>
        <v>3498.96</v>
      </c>
      <c r="J77" s="24">
        <f>'[1]только промо'!J72</f>
        <v>583.16</v>
      </c>
      <c r="K77" s="24">
        <f t="shared" si="10"/>
        <v>600</v>
      </c>
      <c r="L77" s="26">
        <f t="shared" si="11"/>
        <v>14.637859359447269</v>
      </c>
      <c r="M77" s="24">
        <f>VLOOKUP($C77,[1]ПМ_Наташа!$F:$AD,'[1]Таблица 1 Приложения 1'!M$13,0)</f>
        <v>4298.8</v>
      </c>
      <c r="N77" s="24">
        <f>VLOOKUP($C77,'[1]только промо'!$F$4:$N$25000,6,0)</f>
        <v>3898.84</v>
      </c>
      <c r="O77" s="24">
        <f>'[1]только промо'!L72</f>
        <v>354.44</v>
      </c>
      <c r="P77" s="24">
        <f t="shared" si="12"/>
        <v>399.96000000000004</v>
      </c>
      <c r="Q77" s="26">
        <f t="shared" si="13"/>
        <v>9.3039918116683769</v>
      </c>
      <c r="R77" s="24">
        <f>VLOOKUP($C77,[1]ПМ_Наташа!$F:$AD,'[1]Таблица 1 Приложения 1'!R$13,0)</f>
        <v>4798.5599999999995</v>
      </c>
      <c r="S77" s="24">
        <f>VLOOKUP($C77,'[1]только промо'!$F$4:$N$25000,8,0)</f>
        <v>4298.88</v>
      </c>
      <c r="T77" s="24">
        <f>'[1]только промо'!N72</f>
        <v>179.12</v>
      </c>
      <c r="U77" s="24">
        <f t="shared" si="14"/>
        <v>499.67999999999938</v>
      </c>
      <c r="V77" s="26">
        <f t="shared" si="15"/>
        <v>10.413123937181146</v>
      </c>
    </row>
    <row r="78" spans="1:22" s="27" customFormat="1" x14ac:dyDescent="0.25">
      <c r="A78" s="21">
        <f>'[1]только промо'!E73</f>
        <v>1021006</v>
      </c>
      <c r="B78" s="22" t="str">
        <f>'[1]только промо'!C73</f>
        <v>Смартфон / планшет</v>
      </c>
      <c r="C78" s="23" t="str">
        <f>'[1]только промо'!F73</f>
        <v>Apple iPhone 15 Pro 128GB нат титан</v>
      </c>
      <c r="D78" s="24">
        <f>VLOOKUP($C78,[1]ПМ_Наташа!$F:$AD,'[1]Таблица 1 Приложения 1'!D$13,0)</f>
        <v>3899</v>
      </c>
      <c r="E78" s="24">
        <f>VLOOKUP(C78,'[1]только промо'!$F$4:$N$25000,3,0)</f>
        <v>3199</v>
      </c>
      <c r="F78" s="24">
        <f t="shared" si="8"/>
        <v>700</v>
      </c>
      <c r="G78" s="25">
        <f t="shared" si="9"/>
        <v>17.953321364452425</v>
      </c>
      <c r="H78" s="24">
        <f>VLOOKUP($C78,[1]ПМ_Наташа!$F:$AD,'[1]Таблица 1 Приложения 1'!H$13,0)</f>
        <v>4098.96</v>
      </c>
      <c r="I78" s="24">
        <f>VLOOKUP($C78,'[1]только промо'!$F$4:$N$25000,4,0)</f>
        <v>3498.96</v>
      </c>
      <c r="J78" s="24">
        <f>'[1]только промо'!J73</f>
        <v>583.16</v>
      </c>
      <c r="K78" s="24">
        <f t="shared" si="10"/>
        <v>600</v>
      </c>
      <c r="L78" s="26">
        <f t="shared" si="11"/>
        <v>14.637859359447269</v>
      </c>
      <c r="M78" s="24">
        <f>VLOOKUP($C78,[1]ПМ_Наташа!$F:$AD,'[1]Таблица 1 Приложения 1'!M$13,0)</f>
        <v>4298.8</v>
      </c>
      <c r="N78" s="24">
        <f>VLOOKUP($C78,'[1]только промо'!$F$4:$N$25000,6,0)</f>
        <v>3898.84</v>
      </c>
      <c r="O78" s="24">
        <f>'[1]только промо'!L73</f>
        <v>354.44</v>
      </c>
      <c r="P78" s="24">
        <f t="shared" si="12"/>
        <v>399.96000000000004</v>
      </c>
      <c r="Q78" s="26">
        <f t="shared" si="13"/>
        <v>9.3039918116683769</v>
      </c>
      <c r="R78" s="24">
        <f>VLOOKUP($C78,[1]ПМ_Наташа!$F:$AD,'[1]Таблица 1 Приложения 1'!R$13,0)</f>
        <v>4798.5599999999995</v>
      </c>
      <c r="S78" s="24">
        <f>VLOOKUP($C78,'[1]только промо'!$F$4:$N$25000,8,0)</f>
        <v>4298.88</v>
      </c>
      <c r="T78" s="24">
        <f>'[1]только промо'!N73</f>
        <v>179.12</v>
      </c>
      <c r="U78" s="24">
        <f t="shared" si="14"/>
        <v>499.67999999999938</v>
      </c>
      <c r="V78" s="26">
        <f t="shared" si="15"/>
        <v>10.413123937181146</v>
      </c>
    </row>
    <row r="79" spans="1:22" s="27" customFormat="1" x14ac:dyDescent="0.25">
      <c r="A79" s="21">
        <f>'[1]только промо'!E74</f>
        <v>1021008</v>
      </c>
      <c r="B79" s="22" t="str">
        <f>'[1]только промо'!C74</f>
        <v>Смартфон / планшет</v>
      </c>
      <c r="C79" s="23" t="str">
        <f>'[1]только промо'!F74</f>
        <v>Apple iPhone 15 Pro 128GB чер титан</v>
      </c>
      <c r="D79" s="24">
        <f>VLOOKUP($C79,[1]ПМ_Наташа!$F:$AD,'[1]Таблица 1 Приложения 1'!D$13,0)</f>
        <v>3899</v>
      </c>
      <c r="E79" s="24">
        <f>VLOOKUP(C79,'[1]только промо'!$F$4:$N$25000,3,0)</f>
        <v>3199</v>
      </c>
      <c r="F79" s="24">
        <f t="shared" si="8"/>
        <v>700</v>
      </c>
      <c r="G79" s="25">
        <f t="shared" si="9"/>
        <v>17.953321364452425</v>
      </c>
      <c r="H79" s="24">
        <f>VLOOKUP($C79,[1]ПМ_Наташа!$F:$AD,'[1]Таблица 1 Приложения 1'!H$13,0)</f>
        <v>4098.96</v>
      </c>
      <c r="I79" s="24">
        <f>VLOOKUP($C79,'[1]только промо'!$F$4:$N$25000,4,0)</f>
        <v>3498.96</v>
      </c>
      <c r="J79" s="24">
        <f>'[1]только промо'!J74</f>
        <v>583.16</v>
      </c>
      <c r="K79" s="24">
        <f t="shared" si="10"/>
        <v>600</v>
      </c>
      <c r="L79" s="26">
        <f t="shared" si="11"/>
        <v>14.637859359447269</v>
      </c>
      <c r="M79" s="24">
        <f>VLOOKUP($C79,[1]ПМ_Наташа!$F:$AD,'[1]Таблица 1 Приложения 1'!M$13,0)</f>
        <v>4298.8</v>
      </c>
      <c r="N79" s="24">
        <f>VLOOKUP($C79,'[1]только промо'!$F$4:$N$25000,6,0)</f>
        <v>3898.84</v>
      </c>
      <c r="O79" s="24">
        <f>'[1]только промо'!L74</f>
        <v>354.44</v>
      </c>
      <c r="P79" s="24">
        <f t="shared" si="12"/>
        <v>399.96000000000004</v>
      </c>
      <c r="Q79" s="26">
        <f t="shared" si="13"/>
        <v>9.3039918116683769</v>
      </c>
      <c r="R79" s="24">
        <f>VLOOKUP($C79,[1]ПМ_Наташа!$F:$AD,'[1]Таблица 1 Приложения 1'!R$13,0)</f>
        <v>4798.5599999999995</v>
      </c>
      <c r="S79" s="24">
        <f>VLOOKUP($C79,'[1]только промо'!$F$4:$N$25000,8,0)</f>
        <v>4298.88</v>
      </c>
      <c r="T79" s="24">
        <f>'[1]только промо'!N74</f>
        <v>179.12</v>
      </c>
      <c r="U79" s="24">
        <f t="shared" si="14"/>
        <v>499.67999999999938</v>
      </c>
      <c r="V79" s="26">
        <f t="shared" si="15"/>
        <v>10.413123937181146</v>
      </c>
    </row>
    <row r="80" spans="1:22" s="27" customFormat="1" x14ac:dyDescent="0.25">
      <c r="A80" s="21">
        <f>'[1]только промо'!E75</f>
        <v>1021010</v>
      </c>
      <c r="B80" s="22" t="str">
        <f>'[1]только промо'!C75</f>
        <v>Смартфон / планшет</v>
      </c>
      <c r="C80" s="23" t="str">
        <f>'[1]только промо'!F75</f>
        <v>Apple iPhone 15 Pro 128GB син титан</v>
      </c>
      <c r="D80" s="24">
        <f>VLOOKUP($C80,[1]ПМ_Наташа!$F:$AD,'[1]Таблица 1 Приложения 1'!D$13,0)</f>
        <v>3899</v>
      </c>
      <c r="E80" s="24">
        <f>VLOOKUP(C80,'[1]только промо'!$F$4:$N$25000,3,0)</f>
        <v>3199</v>
      </c>
      <c r="F80" s="24">
        <f t="shared" si="8"/>
        <v>700</v>
      </c>
      <c r="G80" s="25">
        <f t="shared" si="9"/>
        <v>17.953321364452425</v>
      </c>
      <c r="H80" s="24">
        <f>VLOOKUP($C80,[1]ПМ_Наташа!$F:$AD,'[1]Таблица 1 Приложения 1'!H$13,0)</f>
        <v>4098.96</v>
      </c>
      <c r="I80" s="24">
        <f>VLOOKUP($C80,'[1]только промо'!$F$4:$N$25000,4,0)</f>
        <v>3498.96</v>
      </c>
      <c r="J80" s="24">
        <f>'[1]только промо'!J75</f>
        <v>583.16</v>
      </c>
      <c r="K80" s="24">
        <f t="shared" si="10"/>
        <v>600</v>
      </c>
      <c r="L80" s="26">
        <f t="shared" si="11"/>
        <v>14.637859359447269</v>
      </c>
      <c r="M80" s="24">
        <f>VLOOKUP($C80,[1]ПМ_Наташа!$F:$AD,'[1]Таблица 1 Приложения 1'!M$13,0)</f>
        <v>4298.8</v>
      </c>
      <c r="N80" s="24">
        <f>VLOOKUP($C80,'[1]только промо'!$F$4:$N$25000,6,0)</f>
        <v>3898.84</v>
      </c>
      <c r="O80" s="24">
        <f>'[1]только промо'!L75</f>
        <v>354.44</v>
      </c>
      <c r="P80" s="24">
        <f t="shared" si="12"/>
        <v>399.96000000000004</v>
      </c>
      <c r="Q80" s="26">
        <f t="shared" si="13"/>
        <v>9.3039918116683769</v>
      </c>
      <c r="R80" s="24">
        <f>VLOOKUP($C80,[1]ПМ_Наташа!$F:$AD,'[1]Таблица 1 Приложения 1'!R$13,0)</f>
        <v>4798.5599999999995</v>
      </c>
      <c r="S80" s="24">
        <f>VLOOKUP($C80,'[1]только промо'!$F$4:$N$25000,8,0)</f>
        <v>4298.88</v>
      </c>
      <c r="T80" s="24">
        <f>'[1]только промо'!N75</f>
        <v>179.12</v>
      </c>
      <c r="U80" s="24">
        <f t="shared" si="14"/>
        <v>499.67999999999938</v>
      </c>
      <c r="V80" s="26">
        <f t="shared" si="15"/>
        <v>10.413123937181146</v>
      </c>
    </row>
    <row r="81" spans="1:22" s="27" customFormat="1" x14ac:dyDescent="0.25">
      <c r="A81" s="21">
        <f>'[1]только промо'!E76</f>
        <v>1021025</v>
      </c>
      <c r="B81" s="22" t="str">
        <f>'[1]только промо'!C76</f>
        <v>Смартфон / планшет</v>
      </c>
      <c r="C81" s="23" t="str">
        <f>'[1]только промо'!F76</f>
        <v>Apple iPhone 15 Pro Max 256 син титан</v>
      </c>
      <c r="D81" s="24">
        <f>VLOOKUP($C81,[1]ПМ_Наташа!$F:$AD,'[1]Таблица 1 Приложения 1'!D$13,0)</f>
        <v>4299</v>
      </c>
      <c r="E81" s="24">
        <f>VLOOKUP(C81,'[1]только промо'!$F$4:$N$25000,3,0)</f>
        <v>3699</v>
      </c>
      <c r="F81" s="24">
        <f t="shared" si="8"/>
        <v>600</v>
      </c>
      <c r="G81" s="25">
        <f t="shared" si="9"/>
        <v>13.956734124214931</v>
      </c>
      <c r="H81" s="24">
        <f>VLOOKUP($C81,[1]ПМ_Наташа!$F:$AD,'[1]Таблица 1 Приложения 1'!H$13,0)</f>
        <v>4498.9800000000005</v>
      </c>
      <c r="I81" s="24">
        <f>VLOOKUP($C81,'[1]только промо'!$F$4:$N$25000,4,0)</f>
        <v>4098.96</v>
      </c>
      <c r="J81" s="24">
        <f>'[1]только промо'!J76</f>
        <v>683.16</v>
      </c>
      <c r="K81" s="24">
        <f t="shared" si="10"/>
        <v>400.02000000000044</v>
      </c>
      <c r="L81" s="26">
        <f t="shared" si="11"/>
        <v>8.8913487057066369</v>
      </c>
      <c r="M81" s="24">
        <f>VLOOKUP($C81,[1]ПМ_Наташа!$F:$AD,'[1]Таблица 1 Приложения 1'!M$13,0)</f>
        <v>4698.9800000000005</v>
      </c>
      <c r="N81" s="24">
        <f>VLOOKUP($C81,'[1]только промо'!$F$4:$N$25000,6,0)</f>
        <v>4598.99</v>
      </c>
      <c r="O81" s="24">
        <f>'[1]только промо'!L76</f>
        <v>418.09</v>
      </c>
      <c r="P81" s="24">
        <f t="shared" si="12"/>
        <v>99.990000000000691</v>
      </c>
      <c r="Q81" s="26">
        <f t="shared" si="13"/>
        <v>2.1279086099536659</v>
      </c>
      <c r="R81" s="24">
        <f>VLOOKUP($C81,[1]ПМ_Наташа!$F:$AD,'[1]Таблица 1 Приложения 1'!R$13,0)</f>
        <v>5098.7999999999993</v>
      </c>
      <c r="S81" s="24">
        <f>VLOOKUP($C81,'[1]только промо'!$F$4:$N$25000,8,0)</f>
        <v>4998.72</v>
      </c>
      <c r="T81" s="24">
        <f>'[1]только промо'!N76</f>
        <v>208.28</v>
      </c>
      <c r="U81" s="24">
        <f t="shared" si="14"/>
        <v>100.07999999999902</v>
      </c>
      <c r="V81" s="26">
        <f t="shared" si="15"/>
        <v>1.9628147799482076</v>
      </c>
    </row>
    <row r="82" spans="1:22" s="27" customFormat="1" x14ac:dyDescent="0.25">
      <c r="A82" s="21">
        <f>'[1]только промо'!E77</f>
        <v>1021027</v>
      </c>
      <c r="B82" s="22" t="str">
        <f>'[1]только промо'!C77</f>
        <v>Смартфон / планшет</v>
      </c>
      <c r="C82" s="23" t="str">
        <f>'[1]только промо'!F77</f>
        <v>Apple iPhone 15 Pro Max 256 бел титан</v>
      </c>
      <c r="D82" s="24">
        <f>VLOOKUP($C82,[1]ПМ_Наташа!$F:$AD,'[1]Таблица 1 Приложения 1'!D$13,0)</f>
        <v>4299</v>
      </c>
      <c r="E82" s="24">
        <f>VLOOKUP(C82,'[1]только промо'!$F$4:$N$25000,3,0)</f>
        <v>3699</v>
      </c>
      <c r="F82" s="24">
        <f t="shared" si="8"/>
        <v>600</v>
      </c>
      <c r="G82" s="25">
        <f t="shared" si="9"/>
        <v>13.956734124214931</v>
      </c>
      <c r="H82" s="24">
        <f>VLOOKUP($C82,[1]ПМ_Наташа!$F:$AD,'[1]Таблица 1 Приложения 1'!H$13,0)</f>
        <v>4498.9800000000005</v>
      </c>
      <c r="I82" s="24">
        <f>VLOOKUP($C82,'[1]только промо'!$F$4:$N$25000,4,0)</f>
        <v>4098.96</v>
      </c>
      <c r="J82" s="24">
        <f>'[1]только промо'!J77</f>
        <v>683.16</v>
      </c>
      <c r="K82" s="24">
        <f t="shared" si="10"/>
        <v>400.02000000000044</v>
      </c>
      <c r="L82" s="26">
        <f t="shared" si="11"/>
        <v>8.8913487057066369</v>
      </c>
      <c r="M82" s="24">
        <f>VLOOKUP($C82,[1]ПМ_Наташа!$F:$AD,'[1]Таблица 1 Приложения 1'!M$13,0)</f>
        <v>4698.9800000000005</v>
      </c>
      <c r="N82" s="24">
        <f>VLOOKUP($C82,'[1]только промо'!$F$4:$N$25000,6,0)</f>
        <v>4598.99</v>
      </c>
      <c r="O82" s="24">
        <f>'[1]только промо'!L77</f>
        <v>418.09</v>
      </c>
      <c r="P82" s="24">
        <f t="shared" si="12"/>
        <v>99.990000000000691</v>
      </c>
      <c r="Q82" s="26">
        <f t="shared" si="13"/>
        <v>2.1279086099536659</v>
      </c>
      <c r="R82" s="24">
        <f>VLOOKUP($C82,[1]ПМ_Наташа!$F:$AD,'[1]Таблица 1 Приложения 1'!R$13,0)</f>
        <v>5098.7999999999993</v>
      </c>
      <c r="S82" s="24">
        <f>VLOOKUP($C82,'[1]только промо'!$F$4:$N$25000,8,0)</f>
        <v>4998.72</v>
      </c>
      <c r="T82" s="24">
        <f>'[1]только промо'!N77</f>
        <v>208.28</v>
      </c>
      <c r="U82" s="24">
        <f t="shared" si="14"/>
        <v>100.07999999999902</v>
      </c>
      <c r="V82" s="26">
        <f t="shared" si="15"/>
        <v>1.9628147799482076</v>
      </c>
    </row>
    <row r="83" spans="1:22" s="27" customFormat="1" x14ac:dyDescent="0.25">
      <c r="A83" s="21">
        <f>'[1]только промо'!E78</f>
        <v>1021029</v>
      </c>
      <c r="B83" s="22" t="str">
        <f>'[1]только промо'!C78</f>
        <v>Смартфон / планшет</v>
      </c>
      <c r="C83" s="23" t="str">
        <f>'[1]только промо'!F78</f>
        <v>Apple iPhone 15 Pro Max 256 нат титан</v>
      </c>
      <c r="D83" s="24">
        <f>VLOOKUP($C83,[1]ПМ_Наташа!$F:$AD,'[1]Таблица 1 Приложения 1'!D$13,0)</f>
        <v>4299</v>
      </c>
      <c r="E83" s="24">
        <f>VLOOKUP(C83,'[1]только промо'!$F$4:$N$25000,3,0)</f>
        <v>3699</v>
      </c>
      <c r="F83" s="24">
        <f t="shared" si="8"/>
        <v>600</v>
      </c>
      <c r="G83" s="25">
        <f t="shared" si="9"/>
        <v>13.956734124214931</v>
      </c>
      <c r="H83" s="24">
        <f>VLOOKUP($C83,[1]ПМ_Наташа!$F:$AD,'[1]Таблица 1 Приложения 1'!H$13,0)</f>
        <v>4498.9800000000005</v>
      </c>
      <c r="I83" s="24">
        <f>VLOOKUP($C83,'[1]только промо'!$F$4:$N$25000,4,0)</f>
        <v>4098.96</v>
      </c>
      <c r="J83" s="24">
        <f>'[1]только промо'!J78</f>
        <v>683.16</v>
      </c>
      <c r="K83" s="24">
        <f t="shared" si="10"/>
        <v>400.02000000000044</v>
      </c>
      <c r="L83" s="26">
        <f t="shared" si="11"/>
        <v>8.8913487057066369</v>
      </c>
      <c r="M83" s="24">
        <f>VLOOKUP($C83,[1]ПМ_Наташа!$F:$AD,'[1]Таблица 1 Приложения 1'!M$13,0)</f>
        <v>4698.9800000000005</v>
      </c>
      <c r="N83" s="24">
        <f>VLOOKUP($C83,'[1]только промо'!$F$4:$N$25000,6,0)</f>
        <v>4598.99</v>
      </c>
      <c r="O83" s="24">
        <f>'[1]только промо'!L78</f>
        <v>418.09</v>
      </c>
      <c r="P83" s="24">
        <f t="shared" si="12"/>
        <v>99.990000000000691</v>
      </c>
      <c r="Q83" s="26">
        <f t="shared" si="13"/>
        <v>2.1279086099536659</v>
      </c>
      <c r="R83" s="24">
        <f>VLOOKUP($C83,[1]ПМ_Наташа!$F:$AD,'[1]Таблица 1 Приложения 1'!R$13,0)</f>
        <v>5098.7999999999993</v>
      </c>
      <c r="S83" s="24">
        <f>VLOOKUP($C83,'[1]только промо'!$F$4:$N$25000,8,0)</f>
        <v>4998.72</v>
      </c>
      <c r="T83" s="24">
        <f>'[1]только промо'!N78</f>
        <v>208.28</v>
      </c>
      <c r="U83" s="24">
        <f t="shared" si="14"/>
        <v>100.07999999999902</v>
      </c>
      <c r="V83" s="26">
        <f t="shared" si="15"/>
        <v>1.9628147799482076</v>
      </c>
    </row>
    <row r="84" spans="1:22" s="27" customFormat="1" x14ac:dyDescent="0.25">
      <c r="A84" s="21">
        <f>'[1]только промо'!E79</f>
        <v>1021063</v>
      </c>
      <c r="B84" s="22" t="str">
        <f>'[1]только промо'!C79</f>
        <v>Смартфон / планшет</v>
      </c>
      <c r="C84" s="23" t="str">
        <f>'[1]только промо'!F79</f>
        <v>Apple iPhone 15 Pro Max 256 чер титан</v>
      </c>
      <c r="D84" s="24">
        <f>VLOOKUP($C84,[1]ПМ_Наташа!$F:$AD,'[1]Таблица 1 Приложения 1'!D$13,0)</f>
        <v>4299</v>
      </c>
      <c r="E84" s="24">
        <f>VLOOKUP(C84,'[1]только промо'!$F$4:$N$25000,3,0)</f>
        <v>3699</v>
      </c>
      <c r="F84" s="24">
        <f t="shared" si="8"/>
        <v>600</v>
      </c>
      <c r="G84" s="25">
        <f t="shared" si="9"/>
        <v>13.956734124214931</v>
      </c>
      <c r="H84" s="24">
        <f>VLOOKUP($C84,[1]ПМ_Наташа!$F:$AD,'[1]Таблица 1 Приложения 1'!H$13,0)</f>
        <v>4498.9800000000005</v>
      </c>
      <c r="I84" s="24">
        <f>VLOOKUP($C84,'[1]только промо'!$F$4:$N$25000,4,0)</f>
        <v>4098.96</v>
      </c>
      <c r="J84" s="24">
        <f>'[1]только промо'!J79</f>
        <v>683.16</v>
      </c>
      <c r="K84" s="24">
        <f t="shared" si="10"/>
        <v>400.02000000000044</v>
      </c>
      <c r="L84" s="26">
        <f t="shared" si="11"/>
        <v>8.8913487057066369</v>
      </c>
      <c r="M84" s="24">
        <f>VLOOKUP($C84,[1]ПМ_Наташа!$F:$AD,'[1]Таблица 1 Приложения 1'!M$13,0)</f>
        <v>4698.9800000000005</v>
      </c>
      <c r="N84" s="24">
        <f>VLOOKUP($C84,'[1]только промо'!$F$4:$N$25000,6,0)</f>
        <v>4598.99</v>
      </c>
      <c r="O84" s="24">
        <f>'[1]только промо'!L79</f>
        <v>418.09</v>
      </c>
      <c r="P84" s="24">
        <f t="shared" si="12"/>
        <v>99.990000000000691</v>
      </c>
      <c r="Q84" s="26">
        <f t="shared" si="13"/>
        <v>2.1279086099536659</v>
      </c>
      <c r="R84" s="24">
        <f>VLOOKUP($C84,[1]ПМ_Наташа!$F:$AD,'[1]Таблица 1 Приложения 1'!R$13,0)</f>
        <v>5098.7999999999993</v>
      </c>
      <c r="S84" s="24">
        <f>VLOOKUP($C84,'[1]только промо'!$F$4:$N$25000,8,0)</f>
        <v>4998.72</v>
      </c>
      <c r="T84" s="24">
        <f>'[1]только промо'!N79</f>
        <v>208.28</v>
      </c>
      <c r="U84" s="24">
        <f t="shared" si="14"/>
        <v>100.07999999999902</v>
      </c>
      <c r="V84" s="26">
        <f t="shared" si="15"/>
        <v>1.9628147799482076</v>
      </c>
    </row>
    <row r="85" spans="1:22" s="27" customFormat="1" x14ac:dyDescent="0.25">
      <c r="A85" s="21">
        <f>'[1]только промо'!E80</f>
        <v>1023580</v>
      </c>
      <c r="B85" s="22" t="str">
        <f>'[1]только промо'!C80</f>
        <v>Смартфон / планшет</v>
      </c>
      <c r="C85" s="23" t="str">
        <f>'[1]только промо'!F80</f>
        <v>Apple iPhone 16 Pro 128 A3293 прир</v>
      </c>
      <c r="D85" s="24">
        <f>VLOOKUP($C85,[1]ПМ_Наташа!$F:$AD,'[1]Таблица 1 Приложения 1'!D$13,0)</f>
        <v>4199</v>
      </c>
      <c r="E85" s="24">
        <f>VLOOKUP(C85,'[1]только промо'!$F$4:$N$25000,3,0)</f>
        <v>3499</v>
      </c>
      <c r="F85" s="24">
        <f t="shared" si="8"/>
        <v>700</v>
      </c>
      <c r="G85" s="25">
        <f t="shared" si="9"/>
        <v>16.670635865682303</v>
      </c>
      <c r="H85" s="24">
        <f>VLOOKUP($C85,[1]ПМ_Наташа!$F:$AD,'[1]Таблица 1 Приложения 1'!H$13,0)</f>
        <v>4398.96</v>
      </c>
      <c r="I85" s="24">
        <f>VLOOKUP($C85,'[1]только промо'!$F$4:$N$25000,4,0)</f>
        <v>3999</v>
      </c>
      <c r="J85" s="24">
        <f>'[1]только промо'!J80</f>
        <v>666.5</v>
      </c>
      <c r="K85" s="24">
        <f t="shared" si="10"/>
        <v>399.96000000000004</v>
      </c>
      <c r="L85" s="26">
        <f t="shared" si="11"/>
        <v>9.0921490534126228</v>
      </c>
      <c r="M85" s="24">
        <f>VLOOKUP($C85,[1]ПМ_Наташа!$F:$AD,'[1]Таблица 1 Приложения 1'!M$13,0)</f>
        <v>4598.99</v>
      </c>
      <c r="N85" s="24">
        <f>VLOOKUP($C85,'[1]только промо'!$F$4:$N$25000,6,0)</f>
        <v>4298.8</v>
      </c>
      <c r="O85" s="24">
        <f>'[1]только промо'!L80</f>
        <v>390.8</v>
      </c>
      <c r="P85" s="24">
        <f t="shared" si="12"/>
        <v>300.1899999999996</v>
      </c>
      <c r="Q85" s="26">
        <f t="shared" si="13"/>
        <v>6.5273027338611183</v>
      </c>
      <c r="R85" s="24">
        <f>VLOOKUP($C85,[1]ПМ_Наташа!$F:$AD,'[1]Таблица 1 Приложения 1'!R$13,0)</f>
        <v>4898.88</v>
      </c>
      <c r="S85" s="24">
        <f>VLOOKUP($C85,'[1]только промо'!$F$4:$N$25000,8,0)</f>
        <v>4698.96</v>
      </c>
      <c r="T85" s="24">
        <f>'[1]только промо'!N80</f>
        <v>195.79</v>
      </c>
      <c r="U85" s="24">
        <f t="shared" si="14"/>
        <v>199.92000000000007</v>
      </c>
      <c r="V85" s="26">
        <f t="shared" si="15"/>
        <v>4.0809327846364933</v>
      </c>
    </row>
    <row r="86" spans="1:22" s="27" customFormat="1" x14ac:dyDescent="0.25">
      <c r="A86" s="21">
        <f>'[1]только промо'!E81</f>
        <v>1023582</v>
      </c>
      <c r="B86" s="22" t="str">
        <f>'[1]только промо'!C81</f>
        <v>Смартфон / планшет</v>
      </c>
      <c r="C86" s="23" t="str">
        <f>'[1]только промо'!F81</f>
        <v>Apple iPhone 16 Pro 128 A3293 бел</v>
      </c>
      <c r="D86" s="24">
        <f>VLOOKUP($C86,[1]ПМ_Наташа!$F:$AD,'[1]Таблица 1 Приложения 1'!D$13,0)</f>
        <v>4199</v>
      </c>
      <c r="E86" s="24">
        <f>VLOOKUP(C86,'[1]только промо'!$F$4:$N$25000,3,0)</f>
        <v>3499</v>
      </c>
      <c r="F86" s="24">
        <f t="shared" si="8"/>
        <v>700</v>
      </c>
      <c r="G86" s="25">
        <f t="shared" si="9"/>
        <v>16.670635865682303</v>
      </c>
      <c r="H86" s="24">
        <f>VLOOKUP($C86,[1]ПМ_Наташа!$F:$AD,'[1]Таблица 1 Приложения 1'!H$13,0)</f>
        <v>4398.96</v>
      </c>
      <c r="I86" s="24">
        <f>VLOOKUP($C86,'[1]только промо'!$F$4:$N$25000,4,0)</f>
        <v>3999</v>
      </c>
      <c r="J86" s="24">
        <f>'[1]только промо'!J81</f>
        <v>666.5</v>
      </c>
      <c r="K86" s="24">
        <f t="shared" si="10"/>
        <v>399.96000000000004</v>
      </c>
      <c r="L86" s="26">
        <f t="shared" si="11"/>
        <v>9.0921490534126228</v>
      </c>
      <c r="M86" s="24">
        <f>VLOOKUP($C86,[1]ПМ_Наташа!$F:$AD,'[1]Таблица 1 Приложения 1'!M$13,0)</f>
        <v>4598.99</v>
      </c>
      <c r="N86" s="24">
        <f>VLOOKUP($C86,'[1]только промо'!$F$4:$N$25000,6,0)</f>
        <v>4298.8</v>
      </c>
      <c r="O86" s="24">
        <f>'[1]только промо'!L81</f>
        <v>390.8</v>
      </c>
      <c r="P86" s="24">
        <f t="shared" si="12"/>
        <v>300.1899999999996</v>
      </c>
      <c r="Q86" s="26">
        <f t="shared" si="13"/>
        <v>6.5273027338611183</v>
      </c>
      <c r="R86" s="24">
        <f>VLOOKUP($C86,[1]ПМ_Наташа!$F:$AD,'[1]Таблица 1 Приложения 1'!R$13,0)</f>
        <v>4898.88</v>
      </c>
      <c r="S86" s="24">
        <f>VLOOKUP($C86,'[1]только промо'!$F$4:$N$25000,8,0)</f>
        <v>4698.96</v>
      </c>
      <c r="T86" s="24">
        <f>'[1]только промо'!N81</f>
        <v>195.79</v>
      </c>
      <c r="U86" s="24">
        <f t="shared" si="14"/>
        <v>199.92000000000007</v>
      </c>
      <c r="V86" s="26">
        <f t="shared" si="15"/>
        <v>4.0809327846364933</v>
      </c>
    </row>
    <row r="87" spans="1:22" s="27" customFormat="1" x14ac:dyDescent="0.25">
      <c r="A87" s="21">
        <f>'[1]только промо'!E82</f>
        <v>1023584</v>
      </c>
      <c r="B87" s="22" t="str">
        <f>'[1]только промо'!C82</f>
        <v>Смартфон / планшет</v>
      </c>
      <c r="C87" s="23" t="str">
        <f>'[1]только промо'!F82</f>
        <v>Apple iPhone 16 Pro 128 A3293 черн</v>
      </c>
      <c r="D87" s="24">
        <f>VLOOKUP($C87,[1]ПМ_Наташа!$F:$AD,'[1]Таблица 1 Приложения 1'!D$13,0)</f>
        <v>4199</v>
      </c>
      <c r="E87" s="24">
        <f>VLOOKUP(C87,'[1]только промо'!$F$4:$N$25000,3,0)</f>
        <v>3499</v>
      </c>
      <c r="F87" s="24">
        <f t="shared" si="8"/>
        <v>700</v>
      </c>
      <c r="G87" s="25">
        <f t="shared" si="9"/>
        <v>16.670635865682303</v>
      </c>
      <c r="H87" s="24">
        <f>VLOOKUP($C87,[1]ПМ_Наташа!$F:$AD,'[1]Таблица 1 Приложения 1'!H$13,0)</f>
        <v>4398.96</v>
      </c>
      <c r="I87" s="24">
        <f>VLOOKUP($C87,'[1]только промо'!$F$4:$N$25000,4,0)</f>
        <v>3999</v>
      </c>
      <c r="J87" s="24">
        <f>'[1]только промо'!J82</f>
        <v>666.5</v>
      </c>
      <c r="K87" s="24">
        <f t="shared" si="10"/>
        <v>399.96000000000004</v>
      </c>
      <c r="L87" s="26">
        <f t="shared" si="11"/>
        <v>9.0921490534126228</v>
      </c>
      <c r="M87" s="24">
        <f>VLOOKUP($C87,[1]ПМ_Наташа!$F:$AD,'[1]Таблица 1 Приложения 1'!M$13,0)</f>
        <v>4598.99</v>
      </c>
      <c r="N87" s="24">
        <f>VLOOKUP($C87,'[1]только промо'!$F$4:$N$25000,6,0)</f>
        <v>4298.8</v>
      </c>
      <c r="O87" s="24">
        <f>'[1]только промо'!L82</f>
        <v>390.8</v>
      </c>
      <c r="P87" s="24">
        <f t="shared" si="12"/>
        <v>300.1899999999996</v>
      </c>
      <c r="Q87" s="26">
        <f t="shared" si="13"/>
        <v>6.5273027338611183</v>
      </c>
      <c r="R87" s="24">
        <f>VLOOKUP($C87,[1]ПМ_Наташа!$F:$AD,'[1]Таблица 1 Приложения 1'!R$13,0)</f>
        <v>4898.88</v>
      </c>
      <c r="S87" s="24">
        <f>VLOOKUP($C87,'[1]только промо'!$F$4:$N$25000,8,0)</f>
        <v>4698.96</v>
      </c>
      <c r="T87" s="24">
        <f>'[1]только промо'!N82</f>
        <v>195.79</v>
      </c>
      <c r="U87" s="24">
        <f t="shared" si="14"/>
        <v>199.92000000000007</v>
      </c>
      <c r="V87" s="26">
        <f t="shared" si="15"/>
        <v>4.0809327846364933</v>
      </c>
    </row>
    <row r="88" spans="1:22" s="27" customFormat="1" x14ac:dyDescent="0.25">
      <c r="A88" s="21">
        <f>'[1]только промо'!E83</f>
        <v>1023590</v>
      </c>
      <c r="B88" s="22" t="str">
        <f>'[1]только промо'!C83</f>
        <v>Смартфон / планшет</v>
      </c>
      <c r="C88" s="23" t="str">
        <f>'[1]только промо'!F83</f>
        <v>Apple iPhone 16 Pro 128 A3293 пуст</v>
      </c>
      <c r="D88" s="24">
        <f>VLOOKUP($C88,[1]ПМ_Наташа!$F:$AD,'[1]Таблица 1 Приложения 1'!D$13,0)</f>
        <v>4199</v>
      </c>
      <c r="E88" s="24">
        <f>VLOOKUP(C88,'[1]только промо'!$F$4:$N$25000,3,0)</f>
        <v>3499</v>
      </c>
      <c r="F88" s="24">
        <f t="shared" si="8"/>
        <v>700</v>
      </c>
      <c r="G88" s="25">
        <f t="shared" si="9"/>
        <v>16.670635865682303</v>
      </c>
      <c r="H88" s="24">
        <f>VLOOKUP($C88,[1]ПМ_Наташа!$F:$AD,'[1]Таблица 1 Приложения 1'!H$13,0)</f>
        <v>4398.96</v>
      </c>
      <c r="I88" s="24">
        <f>VLOOKUP($C88,'[1]только промо'!$F$4:$N$25000,4,0)</f>
        <v>3999</v>
      </c>
      <c r="J88" s="24">
        <f>'[1]только промо'!J83</f>
        <v>666.5</v>
      </c>
      <c r="K88" s="24">
        <f t="shared" si="10"/>
        <v>399.96000000000004</v>
      </c>
      <c r="L88" s="26">
        <f t="shared" si="11"/>
        <v>9.0921490534126228</v>
      </c>
      <c r="M88" s="24">
        <f>VLOOKUP($C88,[1]ПМ_Наташа!$F:$AD,'[1]Таблица 1 Приложения 1'!M$13,0)</f>
        <v>4598.99</v>
      </c>
      <c r="N88" s="24">
        <f>VLOOKUP($C88,'[1]только промо'!$F$4:$N$25000,6,0)</f>
        <v>4298.8</v>
      </c>
      <c r="O88" s="24">
        <f>'[1]только промо'!L83</f>
        <v>390.8</v>
      </c>
      <c r="P88" s="24">
        <f t="shared" si="12"/>
        <v>300.1899999999996</v>
      </c>
      <c r="Q88" s="26">
        <f t="shared" si="13"/>
        <v>6.5273027338611183</v>
      </c>
      <c r="R88" s="24">
        <f>VLOOKUP($C88,[1]ПМ_Наташа!$F:$AD,'[1]Таблица 1 Приложения 1'!R$13,0)</f>
        <v>4898.88</v>
      </c>
      <c r="S88" s="24">
        <f>VLOOKUP($C88,'[1]только промо'!$F$4:$N$25000,8,0)</f>
        <v>4698.96</v>
      </c>
      <c r="T88" s="24">
        <f>'[1]только промо'!N83</f>
        <v>195.79</v>
      </c>
      <c r="U88" s="24">
        <f t="shared" si="14"/>
        <v>199.92000000000007</v>
      </c>
      <c r="V88" s="26">
        <f t="shared" si="15"/>
        <v>4.0809327846364933</v>
      </c>
    </row>
    <row r="89" spans="1:22" s="27" customFormat="1" x14ac:dyDescent="0.25">
      <c r="A89" s="21">
        <f>'[1]только промо'!E84</f>
        <v>1025186</v>
      </c>
      <c r="B89" s="22" t="str">
        <f>'[1]только промо'!C84</f>
        <v>Ноутбук</v>
      </c>
      <c r="C89" s="23" t="str">
        <f>'[1]только промо'!F84</f>
        <v>LT Honor X16 i3 8/512 BRG-385 б/ОС</v>
      </c>
      <c r="D89" s="24">
        <f>VLOOKUP($C89,[1]ПМ_Наташа!$F:$AD,'[1]Таблица 1 Приложения 1'!D$13,0)</f>
        <v>1549</v>
      </c>
      <c r="E89" s="24">
        <f>VLOOKUP(C89,'[1]только промо'!$F$4:$N$25000,3,0)</f>
        <v>1299</v>
      </c>
      <c r="F89" s="24">
        <f t="shared" si="8"/>
        <v>250</v>
      </c>
      <c r="G89" s="25">
        <f t="shared" si="9"/>
        <v>16.139444803098769</v>
      </c>
      <c r="H89" s="24">
        <f>VLOOKUP($C89,[1]ПМ_Наташа!$F:$AD,'[1]Таблица 1 Приложения 1'!H$13,0)</f>
        <v>1548.96</v>
      </c>
      <c r="I89" s="24">
        <f>VLOOKUP($C89,'[1]только промо'!$F$4:$N$25000,4,0)</f>
        <v>1299</v>
      </c>
      <c r="J89" s="24">
        <f>'[1]только промо'!J84</f>
        <v>216.5</v>
      </c>
      <c r="K89" s="24">
        <f t="shared" si="10"/>
        <v>249.96000000000004</v>
      </c>
      <c r="L89" s="26">
        <f t="shared" si="11"/>
        <v>16.13727920669352</v>
      </c>
      <c r="M89" s="24">
        <f>VLOOKUP($C89,[1]ПМ_Наташа!$F:$AD,'[1]Таблица 1 Приложения 1'!M$13,0)</f>
        <v>1548.91</v>
      </c>
      <c r="N89" s="24">
        <f>VLOOKUP($C89,'[1]только промо'!$F$4:$N$25000,6,0)</f>
        <v>1398.98</v>
      </c>
      <c r="O89" s="24">
        <f>'[1]только промо'!L84</f>
        <v>127.18</v>
      </c>
      <c r="P89" s="24">
        <f t="shared" si="12"/>
        <v>149.93000000000006</v>
      </c>
      <c r="Q89" s="26">
        <f t="shared" si="13"/>
        <v>9.6797102478517143</v>
      </c>
      <c r="R89" s="24">
        <f>VLOOKUP($C89,[1]ПМ_Наташа!$F:$AD,'[1]Таблица 1 Приложения 1'!R$13,0)</f>
        <v>1548.96</v>
      </c>
      <c r="S89" s="24">
        <f>VLOOKUP($C89,'[1]только промо'!$F$4:$N$25000,8,0)</f>
        <v>1498.8000000000002</v>
      </c>
      <c r="T89" s="24">
        <f>'[1]только промо'!N84</f>
        <v>62.45</v>
      </c>
      <c r="U89" s="24">
        <f t="shared" si="14"/>
        <v>50.159999999999854</v>
      </c>
      <c r="V89" s="26">
        <f t="shared" si="15"/>
        <v>3.2383018283235088</v>
      </c>
    </row>
    <row r="90" spans="1:22" s="27" customFormat="1" x14ac:dyDescent="0.25">
      <c r="A90" s="21">
        <f>'[1]только промо'!E85</f>
        <v>1022564</v>
      </c>
      <c r="B90" s="22" t="str">
        <f>'[1]только промо'!C85</f>
        <v>Смартфон / планшет</v>
      </c>
      <c r="C90" s="23" t="str">
        <f>'[1]только промо'!F85</f>
        <v>Huawei MatePad SE 11 4/128 LTE сер</v>
      </c>
      <c r="D90" s="24">
        <f>VLOOKUP($C90,[1]ПМ_Наташа!$F:$AD,'[1]Таблица 1 Приложения 1'!D$13,0)</f>
        <v>499</v>
      </c>
      <c r="E90" s="24">
        <f>VLOOKUP(C90,'[1]только промо'!$F$4:$N$25000,3,0)</f>
        <v>349</v>
      </c>
      <c r="F90" s="24">
        <f t="shared" si="8"/>
        <v>150</v>
      </c>
      <c r="G90" s="25">
        <f t="shared" si="9"/>
        <v>30.060120240480959</v>
      </c>
      <c r="H90" s="24">
        <f>VLOOKUP($C90,[1]ПМ_Наташа!$F:$AD,'[1]Таблица 1 Приложения 1'!H$13,0)</f>
        <v>498.96</v>
      </c>
      <c r="I90" s="24">
        <f>VLOOKUP($C90,'[1]только промо'!$F$4:$N$25000,4,0)</f>
        <v>399</v>
      </c>
      <c r="J90" s="24">
        <f>'[1]только промо'!J85</f>
        <v>66.5</v>
      </c>
      <c r="K90" s="24">
        <f t="shared" si="10"/>
        <v>99.95999999999998</v>
      </c>
      <c r="L90" s="26">
        <f t="shared" si="11"/>
        <v>20.033670033670028</v>
      </c>
      <c r="M90" s="24">
        <f>VLOOKUP($C90,[1]ПМ_Наташа!$F:$AD,'[1]Таблица 1 Приложения 1'!M$13,0)</f>
        <v>498.96</v>
      </c>
      <c r="N90" s="24">
        <f>VLOOKUP($C90,'[1]только промо'!$F$4:$N$25000,6,0)</f>
        <v>429</v>
      </c>
      <c r="O90" s="24">
        <f>'[1]только промо'!L85</f>
        <v>39</v>
      </c>
      <c r="P90" s="24">
        <f t="shared" si="12"/>
        <v>69.95999999999998</v>
      </c>
      <c r="Q90" s="26">
        <f t="shared" si="13"/>
        <v>14.021164021164022</v>
      </c>
      <c r="R90" s="24">
        <f>VLOOKUP($C90,[1]ПМ_Наташа!$F:$AD,'[1]Таблица 1 Приложения 1'!R$13,0)</f>
        <v>498.71999999999991</v>
      </c>
      <c r="S90" s="24">
        <f>VLOOKUP($C90,'[1]только промо'!$F$4:$N$25000,8,0)</f>
        <v>428.88</v>
      </c>
      <c r="T90" s="24">
        <f>'[1]только промо'!N85</f>
        <v>17.87</v>
      </c>
      <c r="U90" s="24">
        <f t="shared" si="14"/>
        <v>69.839999999999918</v>
      </c>
      <c r="V90" s="26">
        <f t="shared" si="15"/>
        <v>14.003849855630401</v>
      </c>
    </row>
    <row r="91" spans="1:22" s="27" customFormat="1" x14ac:dyDescent="0.25">
      <c r="A91" s="21">
        <f>'[1]только промо'!E86</f>
        <v>1022726</v>
      </c>
      <c r="B91" s="22" t="str">
        <f>'[1]только промо'!C86</f>
        <v>Смартфон / планшет</v>
      </c>
      <c r="C91" s="23" t="str">
        <f>'[1]только промо'!F86</f>
        <v>Redmi Pad Pro 6/128 сер</v>
      </c>
      <c r="D91" s="24">
        <f>VLOOKUP($C91,[1]ПМ_Наташа!$F:$AD,'[1]Таблица 1 Приложения 1'!D$13,0)</f>
        <v>849</v>
      </c>
      <c r="E91" s="24">
        <f>VLOOKUP(C91,'[1]только промо'!$F$4:$N$25000,3,0)</f>
        <v>699</v>
      </c>
      <c r="F91" s="24">
        <f t="shared" si="8"/>
        <v>150</v>
      </c>
      <c r="G91" s="25">
        <f t="shared" si="9"/>
        <v>17.667844522968203</v>
      </c>
      <c r="H91" s="24">
        <f>VLOOKUP($C91,[1]ПМ_Наташа!$F:$AD,'[1]Таблица 1 Приложения 1'!H$13,0)</f>
        <v>849</v>
      </c>
      <c r="I91" s="24">
        <f>VLOOKUP($C91,'[1]только промо'!$F$4:$N$25000,4,0)</f>
        <v>699</v>
      </c>
      <c r="J91" s="24">
        <f>'[1]только промо'!J86</f>
        <v>116.5</v>
      </c>
      <c r="K91" s="24">
        <f t="shared" si="10"/>
        <v>150</v>
      </c>
      <c r="L91" s="26">
        <f t="shared" si="11"/>
        <v>17.667844522968203</v>
      </c>
      <c r="M91" s="24">
        <f>VLOOKUP($C91,[1]ПМ_Наташа!$F:$AD,'[1]Таблица 1 Приложения 1'!M$13,0)</f>
        <v>848.98</v>
      </c>
      <c r="N91" s="24">
        <f>VLOOKUP($C91,'[1]только промо'!$F$4:$N$25000,6,0)</f>
        <v>728.86</v>
      </c>
      <c r="O91" s="24">
        <f>'[1]только промо'!L86</f>
        <v>66.260000000000005</v>
      </c>
      <c r="P91" s="24">
        <f t="shared" si="12"/>
        <v>120.12</v>
      </c>
      <c r="Q91" s="26">
        <f t="shared" si="13"/>
        <v>14.148743197719615</v>
      </c>
      <c r="R91" s="24">
        <f>VLOOKUP($C91,[1]ПМ_Наташа!$F:$AD,'[1]Таблица 1 Приложения 1'!R$13,0)</f>
        <v>848.64</v>
      </c>
      <c r="S91" s="24">
        <f>VLOOKUP($C91,'[1]только промо'!$F$4:$N$25000,8,0)</f>
        <v>798.96</v>
      </c>
      <c r="T91" s="24">
        <f>'[1]только промо'!N86</f>
        <v>33.29</v>
      </c>
      <c r="U91" s="24">
        <f t="shared" si="14"/>
        <v>49.67999999999995</v>
      </c>
      <c r="V91" s="26">
        <f t="shared" si="15"/>
        <v>5.854072398190036</v>
      </c>
    </row>
    <row r="92" spans="1:22" s="27" customFormat="1" x14ac:dyDescent="0.25">
      <c r="A92" s="21">
        <f>'[1]только промо'!E87</f>
        <v>1022728</v>
      </c>
      <c r="B92" s="22" t="str">
        <f>'[1]только промо'!C87</f>
        <v>Смартфон / планшет</v>
      </c>
      <c r="C92" s="23" t="str">
        <f>'[1]только промо'!F87</f>
        <v>Redmi Pad Pro 6/128 зел</v>
      </c>
      <c r="D92" s="24">
        <f>VLOOKUP($C92,[1]ПМ_Наташа!$F:$AD,'[1]Таблица 1 Приложения 1'!D$13,0)</f>
        <v>849</v>
      </c>
      <c r="E92" s="24">
        <f>VLOOKUP(C92,'[1]только промо'!$F$4:$N$25000,3,0)</f>
        <v>699</v>
      </c>
      <c r="F92" s="24">
        <f t="shared" si="8"/>
        <v>150</v>
      </c>
      <c r="G92" s="25">
        <f t="shared" si="9"/>
        <v>17.667844522968203</v>
      </c>
      <c r="H92" s="24">
        <f>VLOOKUP($C92,[1]ПМ_Наташа!$F:$AD,'[1]Таблица 1 Приложения 1'!H$13,0)</f>
        <v>849</v>
      </c>
      <c r="I92" s="24">
        <f>VLOOKUP($C92,'[1]только промо'!$F$4:$N$25000,4,0)</f>
        <v>699</v>
      </c>
      <c r="J92" s="24">
        <f>'[1]только промо'!J87</f>
        <v>116.5</v>
      </c>
      <c r="K92" s="24">
        <f t="shared" si="10"/>
        <v>150</v>
      </c>
      <c r="L92" s="26">
        <f t="shared" si="11"/>
        <v>17.667844522968203</v>
      </c>
      <c r="M92" s="24">
        <f>VLOOKUP($C92,[1]ПМ_Наташа!$F:$AD,'[1]Таблица 1 Приложения 1'!M$13,0)</f>
        <v>848.98</v>
      </c>
      <c r="N92" s="24">
        <f>VLOOKUP($C92,'[1]только промо'!$F$4:$N$25000,6,0)</f>
        <v>728.86</v>
      </c>
      <c r="O92" s="24">
        <f>'[1]только промо'!L87</f>
        <v>66.260000000000005</v>
      </c>
      <c r="P92" s="24">
        <f t="shared" si="12"/>
        <v>120.12</v>
      </c>
      <c r="Q92" s="26">
        <f t="shared" si="13"/>
        <v>14.148743197719615</v>
      </c>
      <c r="R92" s="24">
        <f>VLOOKUP($C92,[1]ПМ_Наташа!$F:$AD,'[1]Таблица 1 Приложения 1'!R$13,0)</f>
        <v>848.64</v>
      </c>
      <c r="S92" s="24">
        <f>VLOOKUP($C92,'[1]только промо'!$F$4:$N$25000,8,0)</f>
        <v>798.96</v>
      </c>
      <c r="T92" s="24">
        <f>'[1]только промо'!N87</f>
        <v>33.29</v>
      </c>
      <c r="U92" s="24">
        <f t="shared" si="14"/>
        <v>49.67999999999995</v>
      </c>
      <c r="V92" s="26">
        <f t="shared" si="15"/>
        <v>5.854072398190036</v>
      </c>
    </row>
    <row r="93" spans="1:22" s="27" customFormat="1" x14ac:dyDescent="0.25">
      <c r="A93" s="21">
        <f>'[1]только промо'!E88</f>
        <v>1027444</v>
      </c>
      <c r="B93" s="22" t="str">
        <f>'[1]только промо'!C88</f>
        <v>Смартфон / планшет</v>
      </c>
      <c r="C93" s="23" t="str">
        <f>'[1]только промо'!F88</f>
        <v>Планшет Samsung X400 6/128 серый</v>
      </c>
      <c r="D93" s="24">
        <f>VLOOKUP($C93,[1]ПМ_Наташа!$F:$AD,'[1]Таблица 1 Приложения 1'!D$13,0)</f>
        <v>1149</v>
      </c>
      <c r="E93" s="24">
        <f>VLOOKUP(C93,'[1]только промо'!$F$4:$N$25000,3,0)</f>
        <v>999</v>
      </c>
      <c r="F93" s="24">
        <f t="shared" si="8"/>
        <v>150</v>
      </c>
      <c r="G93" s="25">
        <f t="shared" si="9"/>
        <v>13.054830287206265</v>
      </c>
      <c r="H93" s="24">
        <f>VLOOKUP($C93,[1]ПМ_Наташа!$F:$AD,'[1]Таблица 1 Приложения 1'!H$13,0)</f>
        <v>1149</v>
      </c>
      <c r="I93" s="24">
        <f>VLOOKUP($C93,'[1]только промо'!$F$4:$N$25000,4,0)</f>
        <v>999</v>
      </c>
      <c r="J93" s="24">
        <f>'[1]только промо'!J88</f>
        <v>166.5</v>
      </c>
      <c r="K93" s="24">
        <f t="shared" si="10"/>
        <v>150</v>
      </c>
      <c r="L93" s="26">
        <f t="shared" si="11"/>
        <v>13.054830287206265</v>
      </c>
      <c r="M93" s="24">
        <f>VLOOKUP($C93,[1]ПМ_Наташа!$F:$AD,'[1]Таблица 1 Приложения 1'!M$13,0)</f>
        <v>1298.99</v>
      </c>
      <c r="N93" s="24">
        <f>VLOOKUP($C93,'[1]только промо'!$F$4:$N$25000,6,0)</f>
        <v>998.8</v>
      </c>
      <c r="O93" s="24">
        <f>'[1]только промо'!L88</f>
        <v>90.8</v>
      </c>
      <c r="P93" s="24">
        <f t="shared" si="12"/>
        <v>300.19000000000005</v>
      </c>
      <c r="Q93" s="26">
        <f t="shared" si="13"/>
        <v>23.109492759759508</v>
      </c>
      <c r="R93" s="24">
        <f>VLOOKUP($C93,[1]ПМ_Наташа!$F:$AD,'[1]Таблица 1 Приложения 1'!R$13,0)</f>
        <v>1298.8799999999999</v>
      </c>
      <c r="S93" s="24">
        <f>VLOOKUP($C93,'[1]только промо'!$F$4:$N$25000,8,0)</f>
        <v>1098.96</v>
      </c>
      <c r="T93" s="24">
        <f>'[1]только промо'!N88</f>
        <v>45.79</v>
      </c>
      <c r="U93" s="24">
        <f t="shared" si="14"/>
        <v>199.91999999999985</v>
      </c>
      <c r="V93" s="26">
        <f t="shared" si="15"/>
        <v>15.391722099039162</v>
      </c>
    </row>
    <row r="94" spans="1:22" s="27" customFormat="1" x14ac:dyDescent="0.25">
      <c r="A94" s="21">
        <f>'[1]только промо'!E89</f>
        <v>1029041</v>
      </c>
      <c r="B94" s="22" t="str">
        <f>'[1]только промо'!C89</f>
        <v>Смартфон / планшет</v>
      </c>
      <c r="C94" s="23" t="str">
        <f>'[1]только промо'!F89</f>
        <v>Планшет Samsung X400 8/128 красн</v>
      </c>
      <c r="D94" s="24">
        <f>VLOOKUP($C94,[1]ПМ_Наташа!$F:$AD,'[1]Таблица 1 Приложения 1'!D$13,0)</f>
        <v>1149</v>
      </c>
      <c r="E94" s="24">
        <f>VLOOKUP(C94,'[1]только промо'!$F$4:$N$25000,3,0)</f>
        <v>999</v>
      </c>
      <c r="F94" s="24">
        <f t="shared" si="8"/>
        <v>150</v>
      </c>
      <c r="G94" s="25">
        <f t="shared" si="9"/>
        <v>13.054830287206265</v>
      </c>
      <c r="H94" s="24">
        <f>VLOOKUP($C94,[1]ПМ_Наташа!$F:$AD,'[1]Таблица 1 Приложения 1'!H$13,0)</f>
        <v>1149</v>
      </c>
      <c r="I94" s="24">
        <f>VLOOKUP($C94,'[1]только промо'!$F$4:$N$25000,4,0)</f>
        <v>999</v>
      </c>
      <c r="J94" s="24">
        <f>'[1]только промо'!J89</f>
        <v>166.5</v>
      </c>
      <c r="K94" s="24">
        <f t="shared" si="10"/>
        <v>150</v>
      </c>
      <c r="L94" s="26">
        <f t="shared" si="11"/>
        <v>13.054830287206265</v>
      </c>
      <c r="M94" s="24">
        <f>VLOOKUP($C94,[1]ПМ_Наташа!$F:$AD,'[1]Таблица 1 Приложения 1'!M$13,0)</f>
        <v>1298.99</v>
      </c>
      <c r="N94" s="24">
        <f>VLOOKUP($C94,'[1]только промо'!$F$4:$N$25000,6,0)</f>
        <v>998.8</v>
      </c>
      <c r="O94" s="24">
        <f>'[1]только промо'!L89</f>
        <v>90.8</v>
      </c>
      <c r="P94" s="24">
        <f t="shared" si="12"/>
        <v>300.19000000000005</v>
      </c>
      <c r="Q94" s="26">
        <f t="shared" si="13"/>
        <v>23.109492759759508</v>
      </c>
      <c r="R94" s="24">
        <f>VLOOKUP($C94,[1]ПМ_Наташа!$F:$AD,'[1]Таблица 1 Приложения 1'!R$13,0)</f>
        <v>1298.8799999999999</v>
      </c>
      <c r="S94" s="24">
        <f>VLOOKUP($C94,'[1]только промо'!$F$4:$N$25000,8,0)</f>
        <v>1098.96</v>
      </c>
      <c r="T94" s="24">
        <f>'[1]только промо'!N89</f>
        <v>45.79</v>
      </c>
      <c r="U94" s="24">
        <f t="shared" si="14"/>
        <v>199.91999999999985</v>
      </c>
      <c r="V94" s="26">
        <f t="shared" si="15"/>
        <v>15.391722099039162</v>
      </c>
    </row>
    <row r="95" spans="1:22" s="27" customFormat="1" x14ac:dyDescent="0.25">
      <c r="A95" s="21">
        <f>'[1]только промо'!E90</f>
        <v>1029043</v>
      </c>
      <c r="B95" s="22" t="str">
        <f>'[1]только промо'!C90</f>
        <v>Смартфон / планшет</v>
      </c>
      <c r="C95" s="23" t="str">
        <f>'[1]только промо'!F90</f>
        <v>Планшет Samsung X400 8/128 сереб</v>
      </c>
      <c r="D95" s="24">
        <f>VLOOKUP($C95,[1]ПМ_Наташа!$F:$AD,'[1]Таблица 1 Приложения 1'!D$13,0)</f>
        <v>1149</v>
      </c>
      <c r="E95" s="24">
        <f>VLOOKUP(C95,'[1]только промо'!$F$4:$N$25000,3,0)</f>
        <v>999</v>
      </c>
      <c r="F95" s="24">
        <f t="shared" si="8"/>
        <v>150</v>
      </c>
      <c r="G95" s="25">
        <f t="shared" si="9"/>
        <v>13.054830287206265</v>
      </c>
      <c r="H95" s="24">
        <f>VLOOKUP($C95,[1]ПМ_Наташа!$F:$AD,'[1]Таблица 1 Приложения 1'!H$13,0)</f>
        <v>1149</v>
      </c>
      <c r="I95" s="24">
        <f>VLOOKUP($C95,'[1]только промо'!$F$4:$N$25000,4,0)</f>
        <v>999</v>
      </c>
      <c r="J95" s="24">
        <f>'[1]только промо'!J90</f>
        <v>166.5</v>
      </c>
      <c r="K95" s="24">
        <f t="shared" si="10"/>
        <v>150</v>
      </c>
      <c r="L95" s="26">
        <f t="shared" si="11"/>
        <v>13.054830287206265</v>
      </c>
      <c r="M95" s="24">
        <f>VLOOKUP($C95,[1]ПМ_Наташа!$F:$AD,'[1]Таблица 1 Приложения 1'!M$13,0)</f>
        <v>1298.99</v>
      </c>
      <c r="N95" s="24">
        <f>VLOOKUP($C95,'[1]только промо'!$F$4:$N$25000,6,0)</f>
        <v>998.8</v>
      </c>
      <c r="O95" s="24">
        <f>'[1]только промо'!L90</f>
        <v>90.8</v>
      </c>
      <c r="P95" s="24">
        <f t="shared" si="12"/>
        <v>300.19000000000005</v>
      </c>
      <c r="Q95" s="26">
        <f t="shared" si="13"/>
        <v>23.109492759759508</v>
      </c>
      <c r="R95" s="24">
        <f>VLOOKUP($C95,[1]ПМ_Наташа!$F:$AD,'[1]Таблица 1 Приложения 1'!R$13,0)</f>
        <v>1298.8799999999999</v>
      </c>
      <c r="S95" s="24">
        <f>VLOOKUP($C95,'[1]только промо'!$F$4:$N$25000,8,0)</f>
        <v>1098.96</v>
      </c>
      <c r="T95" s="24">
        <f>'[1]только промо'!N90</f>
        <v>45.79</v>
      </c>
      <c r="U95" s="24">
        <f t="shared" si="14"/>
        <v>199.91999999999985</v>
      </c>
      <c r="V95" s="26">
        <f t="shared" si="15"/>
        <v>15.391722099039162</v>
      </c>
    </row>
    <row r="96" spans="1:22" s="27" customFormat="1" x14ac:dyDescent="0.25">
      <c r="A96" s="21">
        <f>'[1]только промо'!E91</f>
        <v>1022954</v>
      </c>
      <c r="B96" s="22" t="str">
        <f>'[1]только промо'!C91</f>
        <v>Умные девайсы</v>
      </c>
      <c r="C96" s="23" t="str">
        <f>'[1]только промо'!F91</f>
        <v>ТВ ЖК Xiaomi TV A 55 2025</v>
      </c>
      <c r="D96" s="24">
        <f>VLOOKUP($C96,[1]ПМ_Наташа!$F:$AD,'[1]Таблица 1 Приложения 1'!D$13,0)</f>
        <v>1399</v>
      </c>
      <c r="E96" s="24">
        <f>VLOOKUP(C96,'[1]только промо'!$F$4:$N$25000,3,0)</f>
        <v>1099</v>
      </c>
      <c r="F96" s="24">
        <f t="shared" si="8"/>
        <v>300</v>
      </c>
      <c r="G96" s="25">
        <f t="shared" si="9"/>
        <v>21.443888491779838</v>
      </c>
      <c r="H96" s="24">
        <f>VLOOKUP($C96,[1]ПМ_Наташа!$F:$AD,'[1]Таблица 1 Приложения 1'!H$13,0)</f>
        <v>1398.96</v>
      </c>
      <c r="I96" s="24">
        <f>VLOOKUP($C96,'[1]только промо'!$F$4:$N$25000,4,0)</f>
        <v>1098.96</v>
      </c>
      <c r="J96" s="24">
        <f>'[1]только промо'!J91</f>
        <v>183.16</v>
      </c>
      <c r="K96" s="24">
        <f t="shared" si="10"/>
        <v>300</v>
      </c>
      <c r="L96" s="26">
        <f t="shared" si="11"/>
        <v>21.44450162978212</v>
      </c>
      <c r="M96" s="24">
        <f>VLOOKUP($C96,[1]ПМ_Наташа!$F:$AD,'[1]Таблица 1 Приложения 1'!M$13,0)</f>
        <v>1398.98</v>
      </c>
      <c r="N96" s="24">
        <f>VLOOKUP($C96,'[1]только промо'!$F$4:$N$25000,6,0)</f>
        <v>1098.9000000000001</v>
      </c>
      <c r="O96" s="24">
        <f>'[1]только промо'!L91</f>
        <v>99.9</v>
      </c>
      <c r="P96" s="24">
        <f t="shared" si="12"/>
        <v>300.07999999999993</v>
      </c>
      <c r="Q96" s="26">
        <f t="shared" si="13"/>
        <v>21.449913508413264</v>
      </c>
      <c r="R96" s="24">
        <f>VLOOKUP($C96,[1]ПМ_Наташа!$F:$AD,'[1]Таблица 1 Приложения 1'!R$13,0)</f>
        <v>1548.96</v>
      </c>
      <c r="S96" s="24">
        <f>VLOOKUP($C96,'[1]только промо'!$F$4:$N$25000,8,0)</f>
        <v>1198.56</v>
      </c>
      <c r="T96" s="24">
        <f>'[1]только промо'!N91</f>
        <v>49.94</v>
      </c>
      <c r="U96" s="24">
        <f t="shared" si="14"/>
        <v>350.40000000000009</v>
      </c>
      <c r="V96" s="26">
        <f t="shared" si="15"/>
        <v>22.621629996901149</v>
      </c>
    </row>
    <row r="97" spans="1:22" s="27" customFormat="1" x14ac:dyDescent="0.25">
      <c r="A97" s="21">
        <f>'[1]только промо'!E92</f>
        <v>1026748</v>
      </c>
      <c r="B97" s="22" t="str">
        <f>'[1]только промо'!C92</f>
        <v>Умные девайсы</v>
      </c>
      <c r="C97" s="23" t="str">
        <f>'[1]только промо'!F92</f>
        <v>TB Blaupunkt 43QBG6000T</v>
      </c>
      <c r="D97" s="24">
        <f>VLOOKUP($C97,[1]ПМ_Наташа!$F:$AD,'[1]Таблица 1 Приложения 1'!D$13,0)</f>
        <v>868</v>
      </c>
      <c r="E97" s="24">
        <f>VLOOKUP(C97,'[1]только промо'!$F$4:$N$25000,3,0)</f>
        <v>709</v>
      </c>
      <c r="F97" s="24">
        <f t="shared" si="8"/>
        <v>159</v>
      </c>
      <c r="G97" s="25">
        <f t="shared" si="9"/>
        <v>18.317972350230416</v>
      </c>
      <c r="H97" s="24">
        <f>VLOOKUP($C97,[1]ПМ_Наташа!$F:$AD,'[1]Таблица 1 Приложения 1'!H$13,0)</f>
        <v>867.96</v>
      </c>
      <c r="I97" s="24">
        <f>VLOOKUP($C97,'[1]только промо'!$F$4:$N$25000,4,0)</f>
        <v>738.96</v>
      </c>
      <c r="J97" s="24">
        <f>'[1]только промо'!J92</f>
        <v>123.16</v>
      </c>
      <c r="K97" s="24">
        <f t="shared" si="10"/>
        <v>129</v>
      </c>
      <c r="L97" s="26">
        <f t="shared" si="11"/>
        <v>14.862436056961148</v>
      </c>
      <c r="M97" s="24">
        <f>VLOOKUP($C97,[1]ПМ_Наташа!$F:$AD,'[1]Таблица 1 Приложения 1'!M$13,0)</f>
        <v>867.90000000000009</v>
      </c>
      <c r="N97" s="24">
        <f>VLOOKUP($C97,'[1]только промо'!$F$4:$N$25000,6,0)</f>
        <v>768.90000000000009</v>
      </c>
      <c r="O97" s="24">
        <f>'[1]только промо'!L92</f>
        <v>69.900000000000006</v>
      </c>
      <c r="P97" s="24">
        <f t="shared" si="12"/>
        <v>99</v>
      </c>
      <c r="Q97" s="26">
        <f t="shared" si="13"/>
        <v>11.406844106463875</v>
      </c>
      <c r="R97" s="28" t="s">
        <v>14</v>
      </c>
      <c r="S97" s="28" t="s">
        <v>14</v>
      </c>
      <c r="T97" s="28" t="s">
        <v>14</v>
      </c>
      <c r="U97" s="28" t="s">
        <v>14</v>
      </c>
      <c r="V97" s="28" t="s">
        <v>14</v>
      </c>
    </row>
    <row r="98" spans="1:22" s="27" customFormat="1" x14ac:dyDescent="0.25">
      <c r="A98" s="21">
        <f>'[1]только промо'!E93</f>
        <v>1027203</v>
      </c>
      <c r="B98" s="22" t="str">
        <f>'[1]только промо'!C93</f>
        <v>Умные девайсы</v>
      </c>
      <c r="C98" s="23" t="str">
        <f>'[1]только промо'!F93</f>
        <v>Пылесос Xiaomi Robot Vacuum S40C бел</v>
      </c>
      <c r="D98" s="24">
        <f>VLOOKUP($C98,[1]ПМ_Наташа!$F:$AD,'[1]Таблица 1 Приложения 1'!D$13,0)</f>
        <v>599</v>
      </c>
      <c r="E98" s="24">
        <f>VLOOKUP(C98,'[1]только промо'!$F$4:$N$25000,3,0)</f>
        <v>399</v>
      </c>
      <c r="F98" s="24">
        <f t="shared" si="8"/>
        <v>200</v>
      </c>
      <c r="G98" s="25">
        <f t="shared" si="9"/>
        <v>33.388981636060102</v>
      </c>
      <c r="H98" s="24">
        <f>VLOOKUP($C98,[1]ПМ_Наташа!$F:$AD,'[1]Таблица 1 Приложения 1'!H$13,0)</f>
        <v>598.98</v>
      </c>
      <c r="I98" s="24">
        <f>VLOOKUP($C98,'[1]только промо'!$F$4:$N$25000,4,0)</f>
        <v>399</v>
      </c>
      <c r="J98" s="24">
        <f>'[1]только промо'!J93</f>
        <v>66.5</v>
      </c>
      <c r="K98" s="24">
        <f t="shared" si="10"/>
        <v>199.98000000000002</v>
      </c>
      <c r="L98" s="26">
        <f t="shared" si="11"/>
        <v>33.386757487729149</v>
      </c>
      <c r="M98" s="24">
        <f>VLOOKUP($C98,[1]ПМ_Наташа!$F:$AD,'[1]Таблица 1 Приложения 1'!M$13,0)</f>
        <v>598.83999999999992</v>
      </c>
      <c r="N98" s="24">
        <f>VLOOKUP($C98,'[1]только промо'!$F$4:$N$25000,6,0)</f>
        <v>398.85999999999996</v>
      </c>
      <c r="O98" s="24">
        <f>'[1]только промо'!L93</f>
        <v>36.26</v>
      </c>
      <c r="P98" s="24">
        <f t="shared" si="12"/>
        <v>199.97999999999996</v>
      </c>
      <c r="Q98" s="26">
        <f t="shared" si="13"/>
        <v>33.394562821454812</v>
      </c>
      <c r="R98" s="24">
        <f>VLOOKUP($C98,[1]ПМ_Наташа!$F:$AD,'[1]Таблица 1 Приложения 1'!R$13,0)</f>
        <v>598.79999999999995</v>
      </c>
      <c r="S98" s="24">
        <f>VLOOKUP($C98,'[1]только промо'!$F$4:$N$25000,8,0)</f>
        <v>438.96</v>
      </c>
      <c r="T98" s="24">
        <f>'[1]только промо'!N93</f>
        <v>18.29</v>
      </c>
      <c r="U98" s="24">
        <f t="shared" si="14"/>
        <v>159.83999999999997</v>
      </c>
      <c r="V98" s="26">
        <f t="shared" si="15"/>
        <v>26.69338677354709</v>
      </c>
    </row>
    <row r="99" spans="1:22" s="27" customFormat="1" x14ac:dyDescent="0.25">
      <c r="A99" s="21">
        <f>'[1]только промо'!E94</f>
        <v>1022456</v>
      </c>
      <c r="B99" s="22" t="str">
        <f>'[1]только промо'!C94</f>
        <v>Умные девайсы</v>
      </c>
      <c r="C99" s="23" t="str">
        <f>'[1]только промо'!F94</f>
        <v>Пылесос Xiaomi Robot Vacuum X20+ бел</v>
      </c>
      <c r="D99" s="24">
        <f>VLOOKUP($C99,[1]ПМ_Наташа!$F:$AD,'[1]Таблица 1 Приложения 1'!D$13,0)</f>
        <v>1499</v>
      </c>
      <c r="E99" s="24">
        <f>VLOOKUP(C99,'[1]только промо'!$F$4:$N$25000,3,0)</f>
        <v>1299</v>
      </c>
      <c r="F99" s="24">
        <f t="shared" si="8"/>
        <v>200</v>
      </c>
      <c r="G99" s="25">
        <f t="shared" si="9"/>
        <v>13.342228152101399</v>
      </c>
      <c r="H99" s="24">
        <f>VLOOKUP($C99,[1]ПМ_Наташа!$F:$AD,'[1]Таблица 1 Приложения 1'!H$13,0)</f>
        <v>1498.98</v>
      </c>
      <c r="I99" s="24">
        <f>VLOOKUP($C99,'[1]только промо'!$F$4:$N$25000,4,0)</f>
        <v>1299</v>
      </c>
      <c r="J99" s="24">
        <f>'[1]только промо'!J94</f>
        <v>216.5</v>
      </c>
      <c r="K99" s="24">
        <f t="shared" si="10"/>
        <v>199.98000000000002</v>
      </c>
      <c r="L99" s="26">
        <f t="shared" si="11"/>
        <v>13.341071928911663</v>
      </c>
      <c r="M99" s="24">
        <f>VLOOKUP($C99,[1]ПМ_Наташа!$F:$AD,'[1]Таблица 1 Приложения 1'!M$13,0)</f>
        <v>1518.88</v>
      </c>
      <c r="N99" s="24">
        <f>VLOOKUP($C99,'[1]только промо'!$F$4:$N$25000,6,0)</f>
        <v>1298.99</v>
      </c>
      <c r="O99" s="24">
        <f>'[1]только промо'!L94</f>
        <v>118.09</v>
      </c>
      <c r="P99" s="24">
        <f t="shared" si="12"/>
        <v>219.8900000000001</v>
      </c>
      <c r="Q99" s="26">
        <f t="shared" si="13"/>
        <v>14.477114716106609</v>
      </c>
      <c r="R99" s="24">
        <f>VLOOKUP($C99,[1]ПМ_Наташа!$F:$AD,'[1]Таблица 1 Приложения 1'!R$13,0)</f>
        <v>1648.8000000000002</v>
      </c>
      <c r="S99" s="24">
        <f>VLOOKUP($C99,'[1]только промо'!$F$4:$N$25000,8,0)</f>
        <v>1428.96</v>
      </c>
      <c r="T99" s="24">
        <f>'[1]только промо'!N94</f>
        <v>59.54</v>
      </c>
      <c r="U99" s="24">
        <f t="shared" si="14"/>
        <v>219.84000000000015</v>
      </c>
      <c r="V99" s="26">
        <f t="shared" si="15"/>
        <v>13.333333333333341</v>
      </c>
    </row>
    <row r="100" spans="1:22" s="27" customFormat="1" x14ac:dyDescent="0.25">
      <c r="A100" s="21">
        <f>'[1]только промо'!E95</f>
        <v>1023752</v>
      </c>
      <c r="B100" s="22" t="str">
        <f>'[1]только промо'!C95</f>
        <v>Умные девайсы</v>
      </c>
      <c r="C100" s="23" t="str">
        <f>'[1]только промо'!F95</f>
        <v>Аэрогриль Xiaomi Smart Air Fryer E 6L</v>
      </c>
      <c r="D100" s="24">
        <f>VLOOKUP($C100,[1]ПМ_Наташа!$F:$AD,'[1]Таблица 1 Приложения 1'!D$13,0)</f>
        <v>299</v>
      </c>
      <c r="E100" s="24">
        <f>VLOOKUP(C100,'[1]только промо'!$F$4:$N$25000,3,0)</f>
        <v>199</v>
      </c>
      <c r="F100" s="24">
        <f t="shared" si="8"/>
        <v>100</v>
      </c>
      <c r="G100" s="25">
        <f t="shared" si="9"/>
        <v>33.444816053511708</v>
      </c>
      <c r="H100" s="24">
        <f>VLOOKUP($C100,[1]ПМ_Наташа!$F:$AD,'[1]Таблица 1 Приложения 1'!H$13,0)</f>
        <v>298.92</v>
      </c>
      <c r="I100" s="24">
        <f>VLOOKUP($C100,'[1]только промо'!$F$4:$N$25000,4,0)</f>
        <v>198.95999999999998</v>
      </c>
      <c r="J100" s="24">
        <f>'[1]только промо'!J95</f>
        <v>33.159999999999997</v>
      </c>
      <c r="K100" s="24">
        <f t="shared" si="10"/>
        <v>99.960000000000036</v>
      </c>
      <c r="L100" s="26">
        <f t="shared" si="11"/>
        <v>33.440385387394635</v>
      </c>
      <c r="M100" s="24">
        <f>VLOOKUP($C100,[1]ПМ_Наташа!$F:$AD,'[1]Таблица 1 Приложения 1'!M$13,0)</f>
        <v>298.98</v>
      </c>
      <c r="N100" s="24">
        <f>VLOOKUP($C100,'[1]только промо'!$F$4:$N$25000,6,0)</f>
        <v>210.98</v>
      </c>
      <c r="O100" s="24">
        <f>'[1]только промо'!L95</f>
        <v>19.18</v>
      </c>
      <c r="P100" s="24">
        <f t="shared" si="12"/>
        <v>88.000000000000028</v>
      </c>
      <c r="Q100" s="26">
        <f t="shared" si="13"/>
        <v>29.433406916850636</v>
      </c>
      <c r="R100" s="24">
        <f>VLOOKUP($C100,[1]ПМ_Наташа!$F:$AD,'[1]Таблица 1 Приложения 1'!R$13,0)</f>
        <v>308.64</v>
      </c>
      <c r="S100" s="24">
        <f>VLOOKUP($C100,'[1]только промо'!$F$4:$N$25000,8,0)</f>
        <v>228.95999999999998</v>
      </c>
      <c r="T100" s="24">
        <f>'[1]только промо'!N95</f>
        <v>9.5399999999999991</v>
      </c>
      <c r="U100" s="24">
        <f t="shared" si="14"/>
        <v>79.680000000000007</v>
      </c>
      <c r="V100" s="26">
        <f t="shared" si="15"/>
        <v>25.816485225505449</v>
      </c>
    </row>
    <row r="101" spans="1:22" s="27" customFormat="1" x14ac:dyDescent="0.25">
      <c r="A101" s="21">
        <f>'[1]только промо'!E96</f>
        <v>1028738</v>
      </c>
      <c r="B101" s="22" t="str">
        <f>'[1]только промо'!C96</f>
        <v>Умные девайсы</v>
      </c>
      <c r="C101" s="23" t="str">
        <f>'[1]только промо'!F96</f>
        <v>Аэрогриль Xiaomi Air Fryer 6.5L бел</v>
      </c>
      <c r="D101" s="24">
        <f>VLOOKUP($C101,[1]ПМ_Наташа!$F:$AD,'[1]Таблица 1 Приложения 1'!D$13,0)</f>
        <v>359</v>
      </c>
      <c r="E101" s="24">
        <f>VLOOKUP(C101,'[1]только промо'!$F$4:$N$25000,3,0)</f>
        <v>289</v>
      </c>
      <c r="F101" s="24">
        <f t="shared" si="8"/>
        <v>70</v>
      </c>
      <c r="G101" s="25">
        <f t="shared" si="9"/>
        <v>19.498607242339837</v>
      </c>
      <c r="H101" s="24">
        <f>VLOOKUP($C101,[1]ПМ_Наташа!$F:$AD,'[1]Таблица 1 Приложения 1'!H$13,0)</f>
        <v>358.98</v>
      </c>
      <c r="I101" s="24">
        <f>VLOOKUP($C101,'[1]только промо'!$F$4:$N$25000,4,0)</f>
        <v>298.92</v>
      </c>
      <c r="J101" s="24">
        <f>'[1]только промо'!J96</f>
        <v>49.82</v>
      </c>
      <c r="K101" s="24">
        <f t="shared" si="10"/>
        <v>60.06</v>
      </c>
      <c r="L101" s="26">
        <f t="shared" si="11"/>
        <v>16.730737088417179</v>
      </c>
      <c r="M101" s="24">
        <f>VLOOKUP($C101,[1]ПМ_Наташа!$F:$AD,'[1]Таблица 1 Приложения 1'!M$13,0)</f>
        <v>358.93</v>
      </c>
      <c r="N101" s="24">
        <f>VLOOKUP($C101,'[1]только промо'!$F$4:$N$25000,6,0)</f>
        <v>308.99</v>
      </c>
      <c r="O101" s="24">
        <f>'[1]только промо'!L96</f>
        <v>28.09</v>
      </c>
      <c r="P101" s="24">
        <f t="shared" si="12"/>
        <v>49.94</v>
      </c>
      <c r="Q101" s="26">
        <f t="shared" si="13"/>
        <v>13.913576463377265</v>
      </c>
      <c r="R101" s="24">
        <f>VLOOKUP($C101,[1]ПМ_Наташа!$F:$AD,'[1]Таблица 1 Приложения 1'!R$13,0)</f>
        <v>368.88</v>
      </c>
      <c r="S101" s="24">
        <f>VLOOKUP($C101,'[1]только промо'!$F$4:$N$25000,8,0)</f>
        <v>338.88</v>
      </c>
      <c r="T101" s="24">
        <f>'[1]только промо'!N96</f>
        <v>14.12</v>
      </c>
      <c r="U101" s="24">
        <f t="shared" si="14"/>
        <v>30</v>
      </c>
      <c r="V101" s="26">
        <f t="shared" si="15"/>
        <v>8.132726089785292</v>
      </c>
    </row>
    <row r="102" spans="1:22" s="27" customFormat="1" x14ac:dyDescent="0.25">
      <c r="A102" s="21">
        <f>'[1]только промо'!E97</f>
        <v>1028740</v>
      </c>
      <c r="B102" s="22" t="str">
        <f>'[1]только промо'!C97</f>
        <v>Умные девайсы</v>
      </c>
      <c r="C102" s="23" t="str">
        <f>'[1]только промо'!F97</f>
        <v>Аэрогриль Xiaomi Air Fryer 6.5L черн</v>
      </c>
      <c r="D102" s="24">
        <f>VLOOKUP($C102,[1]ПМ_Наташа!$F:$AD,'[1]Таблица 1 Приложения 1'!D$13,0)</f>
        <v>359</v>
      </c>
      <c r="E102" s="24">
        <f>VLOOKUP(C102,'[1]только промо'!$F$4:$N$25000,3,0)</f>
        <v>289</v>
      </c>
      <c r="F102" s="24">
        <f t="shared" si="8"/>
        <v>70</v>
      </c>
      <c r="G102" s="25">
        <f t="shared" si="9"/>
        <v>19.498607242339837</v>
      </c>
      <c r="H102" s="24">
        <f>VLOOKUP($C102,[1]ПМ_Наташа!$F:$AD,'[1]Таблица 1 Приложения 1'!H$13,0)</f>
        <v>358.98</v>
      </c>
      <c r="I102" s="24">
        <f>VLOOKUP($C102,'[1]только промо'!$F$4:$N$25000,4,0)</f>
        <v>298.92</v>
      </c>
      <c r="J102" s="24">
        <f>'[1]только промо'!J97</f>
        <v>49.82</v>
      </c>
      <c r="K102" s="24">
        <f t="shared" si="10"/>
        <v>60.06</v>
      </c>
      <c r="L102" s="26">
        <f t="shared" si="11"/>
        <v>16.730737088417179</v>
      </c>
      <c r="M102" s="24">
        <f>VLOOKUP($C102,[1]ПМ_Наташа!$F:$AD,'[1]Таблица 1 Приложения 1'!M$13,0)</f>
        <v>358.93</v>
      </c>
      <c r="N102" s="24">
        <f>VLOOKUP($C102,'[1]только промо'!$F$4:$N$25000,6,0)</f>
        <v>308.99</v>
      </c>
      <c r="O102" s="24">
        <f>'[1]только промо'!L97</f>
        <v>28.09</v>
      </c>
      <c r="P102" s="24">
        <f t="shared" si="12"/>
        <v>49.94</v>
      </c>
      <c r="Q102" s="26">
        <f t="shared" si="13"/>
        <v>13.913576463377265</v>
      </c>
      <c r="R102" s="24">
        <f>VLOOKUP($C102,[1]ПМ_Наташа!$F:$AD,'[1]Таблица 1 Приложения 1'!R$13,0)</f>
        <v>368.88</v>
      </c>
      <c r="S102" s="24">
        <f>VLOOKUP($C102,'[1]только промо'!$F$4:$N$25000,8,0)</f>
        <v>338.88</v>
      </c>
      <c r="T102" s="24">
        <f>'[1]только промо'!N97</f>
        <v>14.12</v>
      </c>
      <c r="U102" s="24">
        <f t="shared" si="14"/>
        <v>30</v>
      </c>
      <c r="V102" s="26">
        <f t="shared" si="15"/>
        <v>8.132726089785292</v>
      </c>
    </row>
    <row r="103" spans="1:22" s="27" customFormat="1" x14ac:dyDescent="0.25">
      <c r="A103" s="21">
        <f>'[1]только промо'!E98</f>
        <v>1023052</v>
      </c>
      <c r="B103" s="22" t="str">
        <f>'[1]только промо'!C98</f>
        <v>Умные девайсы</v>
      </c>
      <c r="C103" s="23" t="str">
        <f>'[1]только промо'!F98</f>
        <v>Аэрогриль Xiaomi Smart Air Fryer 5.5L</v>
      </c>
      <c r="D103" s="24">
        <f>VLOOKUP($C103,[1]ПМ_Наташа!$F:$AD,'[1]Таблица 1 Приложения 1'!D$13,0)</f>
        <v>449</v>
      </c>
      <c r="E103" s="24">
        <f>VLOOKUP(C103,'[1]только промо'!$F$4:$N$25000,3,0)</f>
        <v>339</v>
      </c>
      <c r="F103" s="24">
        <f t="shared" si="8"/>
        <v>110</v>
      </c>
      <c r="G103" s="25">
        <f t="shared" si="9"/>
        <v>24.498886414253896</v>
      </c>
      <c r="H103" s="24">
        <f>VLOOKUP($C103,[1]ПМ_Наташа!$F:$AD,'[1]Таблица 1 Приложения 1'!H$13,0)</f>
        <v>448.98</v>
      </c>
      <c r="I103" s="24">
        <f>VLOOKUP($C103,'[1]только промо'!$F$4:$N$25000,4,0)</f>
        <v>348.96</v>
      </c>
      <c r="J103" s="24">
        <f>'[1]только промо'!J98</f>
        <v>58.16</v>
      </c>
      <c r="K103" s="24">
        <f t="shared" si="10"/>
        <v>100.02000000000004</v>
      </c>
      <c r="L103" s="26">
        <f t="shared" si="11"/>
        <v>22.277161566216762</v>
      </c>
      <c r="M103" s="24">
        <f>VLOOKUP($C103,[1]ПМ_Наташа!$F:$AD,'[1]Таблица 1 Приложения 1'!M$13,0)</f>
        <v>448.91</v>
      </c>
      <c r="N103" s="24">
        <f>VLOOKUP($C103,'[1]только промо'!$F$4:$N$25000,6,0)</f>
        <v>378.95000000000005</v>
      </c>
      <c r="O103" s="24">
        <f>'[1]только промо'!L98</f>
        <v>34.450000000000003</v>
      </c>
      <c r="P103" s="24">
        <f t="shared" si="12"/>
        <v>69.95999999999998</v>
      </c>
      <c r="Q103" s="26">
        <f t="shared" si="13"/>
        <v>15.584415584415579</v>
      </c>
      <c r="R103" s="24">
        <f>VLOOKUP($C103,[1]ПМ_Наташа!$F:$AD,'[1]Таблица 1 Приложения 1'!R$13,0)</f>
        <v>448.79999999999995</v>
      </c>
      <c r="S103" s="24">
        <f>VLOOKUP($C103,'[1]только промо'!$F$4:$N$25000,8,0)</f>
        <v>398.88</v>
      </c>
      <c r="T103" s="24">
        <f>'[1]только промо'!N98</f>
        <v>16.62</v>
      </c>
      <c r="U103" s="24">
        <f t="shared" si="14"/>
        <v>49.919999999999959</v>
      </c>
      <c r="V103" s="26">
        <f t="shared" si="15"/>
        <v>11.122994652406405</v>
      </c>
    </row>
    <row r="104" spans="1:22" s="27" customFormat="1" x14ac:dyDescent="0.25">
      <c r="A104" s="21">
        <f>'[1]только промо'!E99</f>
        <v>1026665</v>
      </c>
      <c r="B104" s="22" t="str">
        <f>'[1]только промо'!C99</f>
        <v>Умные девайсы</v>
      </c>
      <c r="C104" s="23" t="str">
        <f>'[1]только промо'!F99</f>
        <v>Кофеварка Xiaomi Espresso Machine</v>
      </c>
      <c r="D104" s="24">
        <f>VLOOKUP($C104,[1]ПМ_Наташа!$F:$AD,'[1]Таблица 1 Приложения 1'!D$13,0)</f>
        <v>429</v>
      </c>
      <c r="E104" s="24">
        <f>VLOOKUP(C104,'[1]только промо'!$F$4:$N$25000,3,0)</f>
        <v>329</v>
      </c>
      <c r="F104" s="24">
        <f t="shared" si="8"/>
        <v>100</v>
      </c>
      <c r="G104" s="25">
        <f t="shared" si="9"/>
        <v>23.310023310023308</v>
      </c>
      <c r="H104" s="24">
        <f>VLOOKUP($C104,[1]ПМ_Наташа!$F:$AD,'[1]Таблица 1 Приложения 1'!H$13,0)</f>
        <v>429</v>
      </c>
      <c r="I104" s="24">
        <f>VLOOKUP($C104,'[1]только промо'!$F$4:$N$25000,4,0)</f>
        <v>328.98</v>
      </c>
      <c r="J104" s="24">
        <f>'[1]только промо'!J99</f>
        <v>54.83</v>
      </c>
      <c r="K104" s="24">
        <f t="shared" si="10"/>
        <v>100.01999999999998</v>
      </c>
      <c r="L104" s="26">
        <f t="shared" si="11"/>
        <v>23.314685314685313</v>
      </c>
      <c r="M104" s="24">
        <f>VLOOKUP($C104,[1]ПМ_Наташа!$F:$AD,'[1]Таблица 1 Приложения 1'!M$13,0)</f>
        <v>429</v>
      </c>
      <c r="N104" s="24">
        <f>VLOOKUP($C104,'[1]только промо'!$F$4:$N$25000,6,0)</f>
        <v>348.91999999999996</v>
      </c>
      <c r="O104" s="24">
        <f>'[1]только промо'!L99</f>
        <v>31.72</v>
      </c>
      <c r="P104" s="24">
        <f t="shared" si="12"/>
        <v>80.080000000000041</v>
      </c>
      <c r="Q104" s="26">
        <f t="shared" si="13"/>
        <v>18.666666666666675</v>
      </c>
      <c r="R104" s="24">
        <f>VLOOKUP($C104,[1]ПМ_Наташа!$F:$AD,'[1]Таблица 1 Приложения 1'!R$13,0)</f>
        <v>428.88</v>
      </c>
      <c r="S104" s="24">
        <f>VLOOKUP($C104,'[1]только промо'!$F$4:$N$25000,8,0)</f>
        <v>388.79999999999995</v>
      </c>
      <c r="T104" s="24">
        <f>'[1]только промо'!N99</f>
        <v>16.2</v>
      </c>
      <c r="U104" s="24">
        <f t="shared" si="14"/>
        <v>40.080000000000041</v>
      </c>
      <c r="V104" s="26">
        <f t="shared" si="15"/>
        <v>9.345271404588706</v>
      </c>
    </row>
    <row r="105" spans="1:22" s="27" customFormat="1" x14ac:dyDescent="0.25">
      <c r="A105" s="21">
        <f>'[1]только промо'!E100</f>
        <v>1026422</v>
      </c>
      <c r="B105" s="22" t="str">
        <f>'[1]только промо'!C100</f>
        <v>Умные девайсы</v>
      </c>
      <c r="C105" s="23" t="str">
        <f>'[1]только промо'!F100</f>
        <v>Ирригатор Evolution WF-03 т.син</v>
      </c>
      <c r="D105" s="24">
        <f>VLOOKUP($C105,[1]ПМ_Наташа!$F:$AD,'[1]Таблица 1 Приложения 1'!D$13,0)</f>
        <v>139</v>
      </c>
      <c r="E105" s="24">
        <f>VLOOKUP(C105,'[1]только промо'!$F$4:$N$25000,3,0)</f>
        <v>79</v>
      </c>
      <c r="F105" s="24">
        <f t="shared" si="8"/>
        <v>60</v>
      </c>
      <c r="G105" s="25">
        <f t="shared" si="9"/>
        <v>43.165467625899282</v>
      </c>
      <c r="H105" s="24">
        <f>VLOOKUP($C105,[1]ПМ_Наташа!$F:$AD,'[1]Таблица 1 Приложения 1'!H$13,0)</f>
        <v>138.96</v>
      </c>
      <c r="I105" s="24">
        <f>VLOOKUP($C105,'[1]только промо'!$F$4:$N$25000,4,0)</f>
        <v>78.960000000000008</v>
      </c>
      <c r="J105" s="24">
        <f>'[1]только промо'!J100</f>
        <v>13.16</v>
      </c>
      <c r="K105" s="24">
        <f t="shared" si="10"/>
        <v>60</v>
      </c>
      <c r="L105" s="26">
        <f t="shared" si="11"/>
        <v>43.177892918825556</v>
      </c>
      <c r="M105" s="24">
        <f>VLOOKUP($C105,[1]ПМ_Наташа!$F:$AD,'[1]Таблица 1 Приложения 1'!M$13,0)</f>
        <v>138.82</v>
      </c>
      <c r="N105" s="24">
        <f>VLOOKUP($C105,'[1]только промо'!$F$4:$N$25000,6,0)</f>
        <v>88.99</v>
      </c>
      <c r="O105" s="24">
        <f>'[1]только промо'!L100</f>
        <v>8.09</v>
      </c>
      <c r="P105" s="24">
        <f t="shared" si="12"/>
        <v>49.83</v>
      </c>
      <c r="Q105" s="26">
        <f t="shared" si="13"/>
        <v>35.895404120443743</v>
      </c>
      <c r="R105" s="24">
        <f>VLOOKUP($C105,[1]ПМ_Наташа!$F:$AD,'[1]Таблица 1 Приложения 1'!R$13,0)</f>
        <v>138.72</v>
      </c>
      <c r="S105" s="24">
        <f>VLOOKUP($C105,'[1]только промо'!$F$4:$N$25000,8,0)</f>
        <v>94.800000000000011</v>
      </c>
      <c r="T105" s="24">
        <f>'[1]только промо'!N100</f>
        <v>3.95</v>
      </c>
      <c r="U105" s="24">
        <f t="shared" si="14"/>
        <v>43.919999999999987</v>
      </c>
      <c r="V105" s="26">
        <f t="shared" si="15"/>
        <v>31.660899653979236</v>
      </c>
    </row>
    <row r="106" spans="1:22" s="27" customFormat="1" x14ac:dyDescent="0.25">
      <c r="A106" s="21">
        <f>'[1]только промо'!E101</f>
        <v>1026423</v>
      </c>
      <c r="B106" s="22" t="str">
        <f>'[1]только промо'!C101</f>
        <v>Умные девайсы</v>
      </c>
      <c r="C106" s="23" t="str">
        <f>'[1]только промо'!F101</f>
        <v>Отпариватель Evolution HANDY 1 сер</v>
      </c>
      <c r="D106" s="24">
        <f>VLOOKUP($C106,[1]ПМ_Наташа!$F:$AD,'[1]Таблица 1 Приложения 1'!D$13,0)</f>
        <v>135</v>
      </c>
      <c r="E106" s="24">
        <f>VLOOKUP(C106,'[1]только промо'!$F$4:$N$25000,3,0)</f>
        <v>89</v>
      </c>
      <c r="F106" s="24">
        <f t="shared" si="8"/>
        <v>46</v>
      </c>
      <c r="G106" s="25">
        <f t="shared" si="9"/>
        <v>34.074074074074076</v>
      </c>
      <c r="H106" s="24">
        <f>VLOOKUP($C106,[1]ПМ_Наташа!$F:$AD,'[1]Таблица 1 Приложения 1'!H$13,0)</f>
        <v>135</v>
      </c>
      <c r="I106" s="24">
        <f>VLOOKUP($C106,'[1]только промо'!$F$4:$N$25000,4,0)</f>
        <v>99</v>
      </c>
      <c r="J106" s="24">
        <f>'[1]только промо'!J101</f>
        <v>16.5</v>
      </c>
      <c r="K106" s="24">
        <f t="shared" si="10"/>
        <v>36</v>
      </c>
      <c r="L106" s="26">
        <f t="shared" si="11"/>
        <v>26.666666666666671</v>
      </c>
      <c r="M106" s="24">
        <f>VLOOKUP($C106,[1]ПМ_Наташа!$F:$AD,'[1]Таблица 1 Приложения 1'!M$13,0)</f>
        <v>134.85999999999999</v>
      </c>
      <c r="N106" s="24">
        <f>VLOOKUP($C106,'[1]только промо'!$F$4:$N$25000,6,0)</f>
        <v>99</v>
      </c>
      <c r="O106" s="24">
        <f>'[1]только промо'!L101</f>
        <v>9</v>
      </c>
      <c r="P106" s="24">
        <f t="shared" si="12"/>
        <v>35.859999999999985</v>
      </c>
      <c r="Q106" s="26">
        <f t="shared" si="13"/>
        <v>26.590538336052195</v>
      </c>
      <c r="R106" s="24">
        <f>VLOOKUP($C106,[1]ПМ_Наташа!$F:$AD,'[1]Таблица 1 Приложения 1'!R$13,0)</f>
        <v>134.88</v>
      </c>
      <c r="S106" s="24">
        <f>VLOOKUP($C106,'[1]только промо'!$F$4:$N$25000,8,0)</f>
        <v>108.96000000000001</v>
      </c>
      <c r="T106" s="24">
        <f>'[1]только промо'!N101</f>
        <v>4.54</v>
      </c>
      <c r="U106" s="24">
        <f t="shared" si="14"/>
        <v>25.919999999999987</v>
      </c>
      <c r="V106" s="26">
        <f t="shared" si="15"/>
        <v>19.217081850533802</v>
      </c>
    </row>
    <row r="107" spans="1:22" s="27" customFormat="1" x14ac:dyDescent="0.25">
      <c r="A107" s="21">
        <f>'[1]только промо'!E102</f>
        <v>1026421</v>
      </c>
      <c r="B107" s="22" t="str">
        <f>'[1]только промо'!C102</f>
        <v>Умные девайсы</v>
      </c>
      <c r="C107" s="23" t="str">
        <f>'[1]только промо'!F102</f>
        <v>Блендер 5 в 1 Evolution HBS-0651 син</v>
      </c>
      <c r="D107" s="24">
        <f>VLOOKUP($C107,[1]ПМ_Наташа!$F:$AD,'[1]Таблица 1 Приложения 1'!D$13,0)</f>
        <v>159</v>
      </c>
      <c r="E107" s="24">
        <f>VLOOKUP(C107,'[1]только промо'!$F$4:$N$25000,3,0)</f>
        <v>119</v>
      </c>
      <c r="F107" s="24">
        <f t="shared" si="8"/>
        <v>40</v>
      </c>
      <c r="G107" s="25">
        <f t="shared" si="9"/>
        <v>25.157232704402521</v>
      </c>
      <c r="H107" s="24">
        <f>VLOOKUP($C107,[1]ПМ_Наташа!$F:$AD,'[1]Таблица 1 Приложения 1'!H$13,0)</f>
        <v>159</v>
      </c>
      <c r="I107" s="24">
        <f>VLOOKUP($C107,'[1]только промо'!$F$4:$N$25000,4,0)</f>
        <v>118.92</v>
      </c>
      <c r="J107" s="24">
        <f>'[1]только промо'!J102</f>
        <v>19.82</v>
      </c>
      <c r="K107" s="24">
        <f t="shared" si="10"/>
        <v>40.08</v>
      </c>
      <c r="L107" s="26">
        <f t="shared" si="11"/>
        <v>25.207547169811317</v>
      </c>
      <c r="M107" s="24">
        <f>VLOOKUP($C107,[1]ПМ_Наташа!$F:$AD,'[1]Таблица 1 Приложения 1'!M$13,0)</f>
        <v>158.94999999999999</v>
      </c>
      <c r="N107" s="24">
        <f>VLOOKUP($C107,'[1]только промо'!$F$4:$N$25000,6,0)</f>
        <v>132</v>
      </c>
      <c r="O107" s="24">
        <f>'[1]только промо'!L102</f>
        <v>12</v>
      </c>
      <c r="P107" s="24">
        <f t="shared" si="12"/>
        <v>26.949999999999989</v>
      </c>
      <c r="Q107" s="26">
        <f t="shared" si="13"/>
        <v>16.955017301038055</v>
      </c>
      <c r="R107" s="28" t="s">
        <v>14</v>
      </c>
      <c r="S107" s="28" t="s">
        <v>14</v>
      </c>
      <c r="T107" s="28" t="s">
        <v>14</v>
      </c>
      <c r="U107" s="28" t="s">
        <v>14</v>
      </c>
      <c r="V107" s="28" t="s">
        <v>14</v>
      </c>
    </row>
    <row r="108" spans="1:22" s="27" customFormat="1" x14ac:dyDescent="0.25">
      <c r="A108" s="21">
        <f>'[1]только промо'!E103</f>
        <v>1027680</v>
      </c>
      <c r="B108" s="22" t="str">
        <f>'[1]только промо'!C103</f>
        <v>Умные девайсы</v>
      </c>
      <c r="C108" s="23" t="str">
        <f>'[1]только промо'!F103</f>
        <v>Фен Trouver Shine 10 серебр</v>
      </c>
      <c r="D108" s="24">
        <f>VLOOKUP($C108,[1]ПМ_Наташа!$F:$AD,'[1]Таблица 1 Приложения 1'!D$13,0)</f>
        <v>299</v>
      </c>
      <c r="E108" s="24">
        <f>VLOOKUP(C108,'[1]только промо'!$F$4:$N$25000,3,0)</f>
        <v>199</v>
      </c>
      <c r="F108" s="24">
        <f t="shared" si="8"/>
        <v>100</v>
      </c>
      <c r="G108" s="25">
        <f t="shared" si="9"/>
        <v>33.444816053511708</v>
      </c>
      <c r="H108" s="24">
        <f>VLOOKUP($C108,[1]ПМ_Наташа!$F:$AD,'[1]Таблица 1 Приложения 1'!H$13,0)</f>
        <v>298.92</v>
      </c>
      <c r="I108" s="24">
        <f>VLOOKUP($C108,'[1]только промо'!$F$4:$N$25000,4,0)</f>
        <v>198.95999999999998</v>
      </c>
      <c r="J108" s="24">
        <f>'[1]только промо'!J103</f>
        <v>33.159999999999997</v>
      </c>
      <c r="K108" s="24">
        <f t="shared" si="10"/>
        <v>99.960000000000036</v>
      </c>
      <c r="L108" s="26">
        <f t="shared" si="11"/>
        <v>33.440385387394635</v>
      </c>
      <c r="M108" s="24">
        <f>VLOOKUP($C108,[1]ПМ_Наташа!$F:$AD,'[1]Таблица 1 Приложения 1'!M$13,0)</f>
        <v>298.98</v>
      </c>
      <c r="N108" s="24">
        <f>VLOOKUP($C108,'[1]только промо'!$F$4:$N$25000,6,0)</f>
        <v>198.88</v>
      </c>
      <c r="O108" s="24">
        <f>'[1]только промо'!L103</f>
        <v>18.079999999999998</v>
      </c>
      <c r="P108" s="24">
        <f t="shared" si="12"/>
        <v>100.10000000000002</v>
      </c>
      <c r="Q108" s="26">
        <f t="shared" si="13"/>
        <v>33.480500367917585</v>
      </c>
      <c r="R108" s="24">
        <f>VLOOKUP($C108,[1]ПМ_Наташа!$F:$AD,'[1]Таблица 1 Приложения 1'!R$13,0)</f>
        <v>298.56</v>
      </c>
      <c r="S108" s="24">
        <f>VLOOKUP($C108,'[1]только промо'!$F$4:$N$25000,8,0)</f>
        <v>198.95999999999998</v>
      </c>
      <c r="T108" s="24">
        <f>'[1]только промо'!N103</f>
        <v>8.2899999999999991</v>
      </c>
      <c r="U108" s="24">
        <f t="shared" si="14"/>
        <v>99.600000000000023</v>
      </c>
      <c r="V108" s="26">
        <f t="shared" si="15"/>
        <v>33.360128617363351</v>
      </c>
    </row>
    <row r="109" spans="1:22" s="27" customFormat="1" x14ac:dyDescent="0.25">
      <c r="A109" s="21">
        <f>'[1]только промо'!E104</f>
        <v>1023488</v>
      </c>
      <c r="B109" s="22" t="str">
        <f>'[1]только промо'!C104</f>
        <v>Смартфон / планшет</v>
      </c>
      <c r="C109" s="23" t="str">
        <f>'[1]только промо'!F104</f>
        <v>Xiaomi 14T 12/256 титан черн</v>
      </c>
      <c r="D109" s="24">
        <f>VLOOKUP($C109,[1]ПМ_Наташа!$F:$AD,'[1]Таблица 1 Приложения 1'!D$13,0)</f>
        <v>1799</v>
      </c>
      <c r="E109" s="24">
        <f>VLOOKUP(C109,'[1]только промо'!$F$4:$N$25000,3,0)</f>
        <v>1499</v>
      </c>
      <c r="F109" s="24">
        <f t="shared" si="8"/>
        <v>300</v>
      </c>
      <c r="G109" s="25">
        <f t="shared" si="9"/>
        <v>16.67593107281823</v>
      </c>
      <c r="H109" s="24">
        <f>VLOOKUP($C109,[1]ПМ_Наташа!$F:$AD,'[1]Таблица 1 Приложения 1'!H$13,0)</f>
        <v>1798.98</v>
      </c>
      <c r="I109" s="24">
        <f>VLOOKUP($C109,'[1]только промо'!$F$4:$N$25000,4,0)</f>
        <v>1498.98</v>
      </c>
      <c r="J109" s="24">
        <f>'[1]только промо'!J104</f>
        <v>249.83</v>
      </c>
      <c r="K109" s="24">
        <f t="shared" si="10"/>
        <v>300</v>
      </c>
      <c r="L109" s="26">
        <f t="shared" si="11"/>
        <v>16.676116465997403</v>
      </c>
      <c r="M109" s="24">
        <f>VLOOKUP($C109,[1]ПМ_Наташа!$F:$AD,'[1]Таблица 1 Приложения 1'!M$13,0)</f>
        <v>1798.9399999999998</v>
      </c>
      <c r="N109" s="24">
        <f>VLOOKUP($C109,'[1]только промо'!$F$4:$N$25000,6,0)</f>
        <v>1598.96</v>
      </c>
      <c r="O109" s="24">
        <f>'[1]только промо'!L104</f>
        <v>145.36000000000001</v>
      </c>
      <c r="P109" s="24">
        <f t="shared" si="12"/>
        <v>199.97999999999979</v>
      </c>
      <c r="Q109" s="26">
        <f t="shared" si="13"/>
        <v>11.116546410664052</v>
      </c>
      <c r="R109" s="24">
        <f>VLOOKUP($C109,[1]ПМ_Наташа!$F:$AD,'[1]Таблица 1 Приложения 1'!R$13,0)</f>
        <v>1878.96</v>
      </c>
      <c r="S109" s="24">
        <f>VLOOKUP($C109,'[1]только промо'!$F$4:$N$25000,8,0)</f>
        <v>1698.96</v>
      </c>
      <c r="T109" s="24">
        <f>'[1]только промо'!N104</f>
        <v>70.790000000000006</v>
      </c>
      <c r="U109" s="24">
        <f t="shared" si="14"/>
        <v>180</v>
      </c>
      <c r="V109" s="26">
        <f t="shared" si="15"/>
        <v>9.579767530974582</v>
      </c>
    </row>
    <row r="110" spans="1:22" s="27" customFormat="1" x14ac:dyDescent="0.25">
      <c r="A110" s="21">
        <f>'[1]только промо'!E105</f>
        <v>1023490</v>
      </c>
      <c r="B110" s="22" t="str">
        <f>'[1]только промо'!C105</f>
        <v>Смартфон / планшет</v>
      </c>
      <c r="C110" s="23" t="str">
        <f>'[1]только промо'!F105</f>
        <v>Xiaomi 14T 12/256 титан сер</v>
      </c>
      <c r="D110" s="24">
        <f>VLOOKUP($C110,[1]ПМ_Наташа!$F:$AD,'[1]Таблица 1 Приложения 1'!D$13,0)</f>
        <v>1799</v>
      </c>
      <c r="E110" s="24">
        <f>VLOOKUP(C110,'[1]только промо'!$F$4:$N$25000,3,0)</f>
        <v>1499</v>
      </c>
      <c r="F110" s="24">
        <f t="shared" si="8"/>
        <v>300</v>
      </c>
      <c r="G110" s="25">
        <f t="shared" si="9"/>
        <v>16.67593107281823</v>
      </c>
      <c r="H110" s="24">
        <f>VLOOKUP($C110,[1]ПМ_Наташа!$F:$AD,'[1]Таблица 1 Приложения 1'!H$13,0)</f>
        <v>1798.98</v>
      </c>
      <c r="I110" s="24">
        <f>VLOOKUP($C110,'[1]только промо'!$F$4:$N$25000,4,0)</f>
        <v>1498.98</v>
      </c>
      <c r="J110" s="24">
        <f>'[1]только промо'!J105</f>
        <v>249.83</v>
      </c>
      <c r="K110" s="24">
        <f t="shared" si="10"/>
        <v>300</v>
      </c>
      <c r="L110" s="26">
        <f t="shared" si="11"/>
        <v>16.676116465997403</v>
      </c>
      <c r="M110" s="24">
        <f>VLOOKUP($C110,[1]ПМ_Наташа!$F:$AD,'[1]Таблица 1 Приложения 1'!M$13,0)</f>
        <v>1798.9399999999998</v>
      </c>
      <c r="N110" s="24">
        <f>VLOOKUP($C110,'[1]только промо'!$F$4:$N$25000,6,0)</f>
        <v>1598.96</v>
      </c>
      <c r="O110" s="24">
        <f>'[1]только промо'!L105</f>
        <v>145.36000000000001</v>
      </c>
      <c r="P110" s="24">
        <f t="shared" si="12"/>
        <v>199.97999999999979</v>
      </c>
      <c r="Q110" s="26">
        <f t="shared" si="13"/>
        <v>11.116546410664052</v>
      </c>
      <c r="R110" s="24">
        <f>VLOOKUP($C110,[1]ПМ_Наташа!$F:$AD,'[1]Таблица 1 Приложения 1'!R$13,0)</f>
        <v>1878.96</v>
      </c>
      <c r="S110" s="24">
        <f>VLOOKUP($C110,'[1]только промо'!$F$4:$N$25000,8,0)</f>
        <v>1698.96</v>
      </c>
      <c r="T110" s="24">
        <f>'[1]только промо'!N105</f>
        <v>70.790000000000006</v>
      </c>
      <c r="U110" s="24">
        <f t="shared" si="14"/>
        <v>180</v>
      </c>
      <c r="V110" s="26">
        <f t="shared" si="15"/>
        <v>9.579767530974582</v>
      </c>
    </row>
    <row r="111" spans="1:22" s="27" customFormat="1" x14ac:dyDescent="0.25">
      <c r="A111" s="21">
        <f>'[1]только промо'!E106</f>
        <v>1023492</v>
      </c>
      <c r="B111" s="22" t="str">
        <f>'[1]только промо'!C106</f>
        <v>Смартфон / планшет</v>
      </c>
      <c r="C111" s="23" t="str">
        <f>'[1]только промо'!F106</f>
        <v>Xiaomi 14T 12/256 лимон зел</v>
      </c>
      <c r="D111" s="24">
        <f>VLOOKUP($C111,[1]ПМ_Наташа!$F:$AD,'[1]Таблица 1 Приложения 1'!D$13,0)</f>
        <v>1799</v>
      </c>
      <c r="E111" s="24">
        <f>VLOOKUP(C111,'[1]только промо'!$F$4:$N$25000,3,0)</f>
        <v>1499</v>
      </c>
      <c r="F111" s="24">
        <f t="shared" si="8"/>
        <v>300</v>
      </c>
      <c r="G111" s="25">
        <f t="shared" si="9"/>
        <v>16.67593107281823</v>
      </c>
      <c r="H111" s="24">
        <f>VLOOKUP($C111,[1]ПМ_Наташа!$F:$AD,'[1]Таблица 1 Приложения 1'!H$13,0)</f>
        <v>1798.98</v>
      </c>
      <c r="I111" s="24">
        <f>VLOOKUP($C111,'[1]только промо'!$F$4:$N$25000,4,0)</f>
        <v>1498.98</v>
      </c>
      <c r="J111" s="24">
        <f>'[1]только промо'!J106</f>
        <v>249.83</v>
      </c>
      <c r="K111" s="24">
        <f t="shared" si="10"/>
        <v>300</v>
      </c>
      <c r="L111" s="26">
        <f t="shared" si="11"/>
        <v>16.676116465997403</v>
      </c>
      <c r="M111" s="24">
        <f>VLOOKUP($C111,[1]ПМ_Наташа!$F:$AD,'[1]Таблица 1 Приложения 1'!M$13,0)</f>
        <v>1798.9399999999998</v>
      </c>
      <c r="N111" s="24">
        <f>VLOOKUP($C111,'[1]только промо'!$F$4:$N$25000,6,0)</f>
        <v>1598.96</v>
      </c>
      <c r="O111" s="24">
        <f>'[1]только промо'!L106</f>
        <v>145.36000000000001</v>
      </c>
      <c r="P111" s="24">
        <f t="shared" si="12"/>
        <v>199.97999999999979</v>
      </c>
      <c r="Q111" s="26">
        <f t="shared" si="13"/>
        <v>11.116546410664052</v>
      </c>
      <c r="R111" s="24">
        <f>VLOOKUP($C111,[1]ПМ_Наташа!$F:$AD,'[1]Таблица 1 Приложения 1'!R$13,0)</f>
        <v>1878.96</v>
      </c>
      <c r="S111" s="24">
        <f>VLOOKUP($C111,'[1]только промо'!$F$4:$N$25000,8,0)</f>
        <v>1698.96</v>
      </c>
      <c r="T111" s="24">
        <f>'[1]только промо'!N106</f>
        <v>70.790000000000006</v>
      </c>
      <c r="U111" s="24">
        <f t="shared" si="14"/>
        <v>180</v>
      </c>
      <c r="V111" s="26">
        <f t="shared" si="15"/>
        <v>9.579767530974582</v>
      </c>
    </row>
    <row r="112" spans="1:22" s="27" customFormat="1" x14ac:dyDescent="0.25">
      <c r="A112" s="21">
        <f>'[1]только промо'!E107</f>
        <v>1023498</v>
      </c>
      <c r="B112" s="22" t="str">
        <f>'[1]только промо'!C107</f>
        <v>Смартфон / планшет</v>
      </c>
      <c r="C112" s="23" t="str">
        <f>'[1]только промо'!F107</f>
        <v>Xiaomi 14T Pro 12/512 титан черн</v>
      </c>
      <c r="D112" s="24">
        <f>VLOOKUP($C112,[1]ПМ_Наташа!$F:$AD,'[1]Таблица 1 Приложения 1'!D$13,0)</f>
        <v>2499</v>
      </c>
      <c r="E112" s="24">
        <f>VLOOKUP(C112,'[1]только промо'!$F$4:$N$25000,3,0)</f>
        <v>2099</v>
      </c>
      <c r="F112" s="24">
        <f t="shared" si="8"/>
        <v>400</v>
      </c>
      <c r="G112" s="25">
        <f t="shared" si="9"/>
        <v>16.006402561024412</v>
      </c>
      <c r="H112" s="24">
        <f>VLOOKUP($C112,[1]ПМ_Наташа!$F:$AD,'[1]Таблица 1 Приложения 1'!H$13,0)</f>
        <v>2499</v>
      </c>
      <c r="I112" s="24">
        <f>VLOOKUP($C112,'[1]только промо'!$F$4:$N$25000,4,0)</f>
        <v>2098.92</v>
      </c>
      <c r="J112" s="24">
        <f>'[1]только промо'!J107</f>
        <v>349.82</v>
      </c>
      <c r="K112" s="24">
        <f t="shared" si="10"/>
        <v>400.07999999999993</v>
      </c>
      <c r="L112" s="26">
        <f t="shared" si="11"/>
        <v>16.009603841536613</v>
      </c>
      <c r="M112" s="24">
        <f>VLOOKUP($C112,[1]ПМ_Наташа!$F:$AD,'[1]Таблица 1 Приложения 1'!M$13,0)</f>
        <v>2498.98</v>
      </c>
      <c r="N112" s="24">
        <f>VLOOKUP($C112,'[1]только промо'!$F$4:$N$25000,6,0)</f>
        <v>2299</v>
      </c>
      <c r="O112" s="24">
        <f>'[1]только промо'!L107</f>
        <v>209</v>
      </c>
      <c r="P112" s="24">
        <f t="shared" si="12"/>
        <v>199.98000000000002</v>
      </c>
      <c r="Q112" s="26">
        <f t="shared" si="13"/>
        <v>8.0024650057223372</v>
      </c>
      <c r="R112" s="24">
        <f>VLOOKUP($C112,[1]ПМ_Наташа!$F:$AD,'[1]Таблица 1 Приложения 1'!R$13,0)</f>
        <v>2658.7200000000003</v>
      </c>
      <c r="S112" s="24">
        <f>VLOOKUP($C112,'[1]только промо'!$F$4:$N$25000,8,0)</f>
        <v>2498.88</v>
      </c>
      <c r="T112" s="24">
        <f>'[1]только промо'!N107</f>
        <v>104.12</v>
      </c>
      <c r="U112" s="24">
        <f t="shared" si="14"/>
        <v>159.84000000000015</v>
      </c>
      <c r="V112" s="26">
        <f t="shared" si="15"/>
        <v>6.0119155082144822</v>
      </c>
    </row>
    <row r="113" spans="1:22" s="27" customFormat="1" x14ac:dyDescent="0.25">
      <c r="A113" s="21">
        <f>'[1]только промо'!E108</f>
        <v>1023787</v>
      </c>
      <c r="B113" s="22" t="str">
        <f>'[1]только промо'!C108</f>
        <v>Смартфон / планшет</v>
      </c>
      <c r="C113" s="23" t="str">
        <f>'[1]только промо'!F108</f>
        <v>Xiaomi 14T Pro 12/512 титан серый</v>
      </c>
      <c r="D113" s="24">
        <f>VLOOKUP($C113,[1]ПМ_Наташа!$F:$AD,'[1]Таблица 1 Приложения 1'!D$13,0)</f>
        <v>2499</v>
      </c>
      <c r="E113" s="24">
        <f>VLOOKUP(C113,'[1]только промо'!$F$4:$N$25000,3,0)</f>
        <v>2099</v>
      </c>
      <c r="F113" s="24">
        <f t="shared" si="8"/>
        <v>400</v>
      </c>
      <c r="G113" s="25">
        <f t="shared" si="9"/>
        <v>16.006402561024412</v>
      </c>
      <c r="H113" s="24">
        <f>VLOOKUP($C113,[1]ПМ_Наташа!$F:$AD,'[1]Таблица 1 Приложения 1'!H$13,0)</f>
        <v>2499</v>
      </c>
      <c r="I113" s="24">
        <f>VLOOKUP($C113,'[1]только промо'!$F$4:$N$25000,4,0)</f>
        <v>2098.92</v>
      </c>
      <c r="J113" s="24">
        <f>'[1]только промо'!J108</f>
        <v>349.82</v>
      </c>
      <c r="K113" s="24">
        <f t="shared" si="10"/>
        <v>400.07999999999993</v>
      </c>
      <c r="L113" s="26">
        <f t="shared" si="11"/>
        <v>16.009603841536613</v>
      </c>
      <c r="M113" s="24">
        <f>VLOOKUP($C113,[1]ПМ_Наташа!$F:$AD,'[1]Таблица 1 Приложения 1'!M$13,0)</f>
        <v>2498.98</v>
      </c>
      <c r="N113" s="24">
        <f>VLOOKUP($C113,'[1]только промо'!$F$4:$N$25000,6,0)</f>
        <v>2299</v>
      </c>
      <c r="O113" s="24">
        <f>'[1]только промо'!L108</f>
        <v>209</v>
      </c>
      <c r="P113" s="24">
        <f t="shared" si="12"/>
        <v>199.98000000000002</v>
      </c>
      <c r="Q113" s="26">
        <f t="shared" si="13"/>
        <v>8.0024650057223372</v>
      </c>
      <c r="R113" s="24">
        <f>VLOOKUP($C113,[1]ПМ_Наташа!$F:$AD,'[1]Таблица 1 Приложения 1'!R$13,0)</f>
        <v>2658.7200000000003</v>
      </c>
      <c r="S113" s="24">
        <f>VLOOKUP($C113,'[1]только промо'!$F$4:$N$25000,8,0)</f>
        <v>2498.88</v>
      </c>
      <c r="T113" s="24">
        <f>'[1]только промо'!N108</f>
        <v>104.12</v>
      </c>
      <c r="U113" s="24">
        <f t="shared" si="14"/>
        <v>159.84000000000015</v>
      </c>
      <c r="V113" s="26">
        <f t="shared" si="15"/>
        <v>6.0119155082144822</v>
      </c>
    </row>
    <row r="114" spans="1:22" s="27" customFormat="1" x14ac:dyDescent="0.25">
      <c r="A114" s="21">
        <f>'[1]только промо'!E109</f>
        <v>1021585</v>
      </c>
      <c r="B114" s="22" t="str">
        <f>'[1]только промо'!C109</f>
        <v>Смартфон / планшет</v>
      </c>
      <c r="C114" s="23" t="str">
        <f>'[1]только промо'!F109</f>
        <v>Redmi Note 13 Pro 8/256 зелён</v>
      </c>
      <c r="D114" s="24">
        <f>VLOOKUP($C114,[1]ПМ_Наташа!$F:$AD,'[1]Таблица 1 Приложения 1'!D$13,0)</f>
        <v>899</v>
      </c>
      <c r="E114" s="24">
        <f>VLOOKUP(C114,'[1]только промо'!$F$4:$N$25000,3,0)</f>
        <v>799</v>
      </c>
      <c r="F114" s="24">
        <f t="shared" si="8"/>
        <v>100</v>
      </c>
      <c r="G114" s="25">
        <f t="shared" si="9"/>
        <v>11.123470522803114</v>
      </c>
      <c r="H114" s="24">
        <f>VLOOKUP($C114,[1]ПМ_Наташа!$F:$AD,'[1]Таблица 1 Приложения 1'!H$13,0)</f>
        <v>898.98</v>
      </c>
      <c r="I114" s="24">
        <f>VLOOKUP($C114,'[1]только промо'!$F$4:$N$25000,4,0)</f>
        <v>798.96</v>
      </c>
      <c r="J114" s="24">
        <f>'[1]только промо'!J109</f>
        <v>133.16</v>
      </c>
      <c r="K114" s="24">
        <f t="shared" si="10"/>
        <v>100.01999999999998</v>
      </c>
      <c r="L114" s="26">
        <f t="shared" si="11"/>
        <v>11.12594273509978</v>
      </c>
      <c r="M114" s="24">
        <f>VLOOKUP($C114,[1]ПМ_Наташа!$F:$AD,'[1]Таблица 1 Приложения 1'!M$13,0)</f>
        <v>928.83999999999992</v>
      </c>
      <c r="N114" s="24">
        <f>VLOOKUP($C114,'[1]только промо'!$F$4:$N$25000,6,0)</f>
        <v>798.82</v>
      </c>
      <c r="O114" s="24">
        <f>'[1]только промо'!L109</f>
        <v>72.62</v>
      </c>
      <c r="P114" s="24">
        <f t="shared" si="12"/>
        <v>130.01999999999987</v>
      </c>
      <c r="Q114" s="26">
        <f t="shared" si="13"/>
        <v>13.998105163429642</v>
      </c>
      <c r="R114" s="24">
        <f>VLOOKUP($C114,[1]ПМ_Наташа!$F:$AD,'[1]Таблица 1 Приложения 1'!R$13,0)</f>
        <v>1048.8000000000002</v>
      </c>
      <c r="S114" s="24">
        <f>VLOOKUP($C114,'[1]только промо'!$F$4:$N$25000,8,0)</f>
        <v>898.80000000000007</v>
      </c>
      <c r="T114" s="24">
        <f>'[1]только промо'!N109</f>
        <v>37.450000000000003</v>
      </c>
      <c r="U114" s="24">
        <f t="shared" si="14"/>
        <v>150.00000000000011</v>
      </c>
      <c r="V114" s="26">
        <f t="shared" si="15"/>
        <v>14.302059496567509</v>
      </c>
    </row>
    <row r="115" spans="1:22" s="27" customFormat="1" x14ac:dyDescent="0.25">
      <c r="A115" s="21">
        <f>'[1]только промо'!E110</f>
        <v>1021605</v>
      </c>
      <c r="B115" s="22" t="str">
        <f>'[1]только промо'!C110</f>
        <v>Смартфон / планшет</v>
      </c>
      <c r="C115" s="23" t="str">
        <f>'[1]только промо'!F110</f>
        <v>Redmi Note 13 Pro 8/256 черн</v>
      </c>
      <c r="D115" s="24">
        <f>VLOOKUP($C115,[1]ПМ_Наташа!$F:$AD,'[1]Таблица 1 Приложения 1'!D$13,0)</f>
        <v>899</v>
      </c>
      <c r="E115" s="24">
        <f>VLOOKUP(C115,'[1]только промо'!$F$4:$N$25000,3,0)</f>
        <v>799</v>
      </c>
      <c r="F115" s="24">
        <f t="shared" si="8"/>
        <v>100</v>
      </c>
      <c r="G115" s="25">
        <f t="shared" si="9"/>
        <v>11.123470522803114</v>
      </c>
      <c r="H115" s="24">
        <f>VLOOKUP($C115,[1]ПМ_Наташа!$F:$AD,'[1]Таблица 1 Приложения 1'!H$13,0)</f>
        <v>898.98</v>
      </c>
      <c r="I115" s="24">
        <f>VLOOKUP($C115,'[1]только промо'!$F$4:$N$25000,4,0)</f>
        <v>798.96</v>
      </c>
      <c r="J115" s="24">
        <f>'[1]только промо'!J110</f>
        <v>133.16</v>
      </c>
      <c r="K115" s="24">
        <f t="shared" si="10"/>
        <v>100.01999999999998</v>
      </c>
      <c r="L115" s="26">
        <f t="shared" si="11"/>
        <v>11.12594273509978</v>
      </c>
      <c r="M115" s="24">
        <f>VLOOKUP($C115,[1]ПМ_Наташа!$F:$AD,'[1]Таблица 1 Приложения 1'!M$13,0)</f>
        <v>928.83999999999992</v>
      </c>
      <c r="N115" s="24">
        <f>VLOOKUP($C115,'[1]только промо'!$F$4:$N$25000,6,0)</f>
        <v>798.82</v>
      </c>
      <c r="O115" s="24">
        <f>'[1]только промо'!L110</f>
        <v>72.62</v>
      </c>
      <c r="P115" s="24">
        <f t="shared" si="12"/>
        <v>130.01999999999987</v>
      </c>
      <c r="Q115" s="26">
        <f t="shared" si="13"/>
        <v>13.998105163429642</v>
      </c>
      <c r="R115" s="24">
        <f>VLOOKUP($C115,[1]ПМ_Наташа!$F:$AD,'[1]Таблица 1 Приложения 1'!R$13,0)</f>
        <v>1048.8000000000002</v>
      </c>
      <c r="S115" s="24">
        <f>VLOOKUP($C115,'[1]только промо'!$F$4:$N$25000,8,0)</f>
        <v>898.80000000000007</v>
      </c>
      <c r="T115" s="24">
        <f>'[1]только промо'!N110</f>
        <v>37.450000000000003</v>
      </c>
      <c r="U115" s="24">
        <f t="shared" si="14"/>
        <v>150.00000000000011</v>
      </c>
      <c r="V115" s="26">
        <f t="shared" si="15"/>
        <v>14.302059496567509</v>
      </c>
    </row>
    <row r="116" spans="1:22" s="27" customFormat="1" x14ac:dyDescent="0.25">
      <c r="A116" s="21">
        <f>'[1]только промо'!E111</f>
        <v>1021607</v>
      </c>
      <c r="B116" s="22" t="str">
        <f>'[1]только промо'!C111</f>
        <v>Смартфон / планшет</v>
      </c>
      <c r="C116" s="23" t="str">
        <f>'[1]только промо'!F111</f>
        <v>Redmi Note 13 Pro 8/256 лаванд</v>
      </c>
      <c r="D116" s="24">
        <f>VLOOKUP($C116,[1]ПМ_Наташа!$F:$AD,'[1]Таблица 1 Приложения 1'!D$13,0)</f>
        <v>899</v>
      </c>
      <c r="E116" s="24">
        <f>VLOOKUP(C116,'[1]только промо'!$F$4:$N$25000,3,0)</f>
        <v>799</v>
      </c>
      <c r="F116" s="24">
        <f t="shared" si="8"/>
        <v>100</v>
      </c>
      <c r="G116" s="25">
        <f t="shared" si="9"/>
        <v>11.123470522803114</v>
      </c>
      <c r="H116" s="24">
        <f>VLOOKUP($C116,[1]ПМ_Наташа!$F:$AD,'[1]Таблица 1 Приложения 1'!H$13,0)</f>
        <v>898.98</v>
      </c>
      <c r="I116" s="24">
        <f>VLOOKUP($C116,'[1]только промо'!$F$4:$N$25000,4,0)</f>
        <v>798.96</v>
      </c>
      <c r="J116" s="24">
        <f>'[1]только промо'!J111</f>
        <v>133.16</v>
      </c>
      <c r="K116" s="24">
        <f t="shared" si="10"/>
        <v>100.01999999999998</v>
      </c>
      <c r="L116" s="26">
        <f t="shared" si="11"/>
        <v>11.12594273509978</v>
      </c>
      <c r="M116" s="24">
        <f>VLOOKUP($C116,[1]ПМ_Наташа!$F:$AD,'[1]Таблица 1 Приложения 1'!M$13,0)</f>
        <v>928.83999999999992</v>
      </c>
      <c r="N116" s="24">
        <f>VLOOKUP($C116,'[1]только промо'!$F$4:$N$25000,6,0)</f>
        <v>798.82</v>
      </c>
      <c r="O116" s="24">
        <f>'[1]только промо'!L111</f>
        <v>72.62</v>
      </c>
      <c r="P116" s="24">
        <f t="shared" si="12"/>
        <v>130.01999999999987</v>
      </c>
      <c r="Q116" s="26">
        <f t="shared" si="13"/>
        <v>13.998105163429642</v>
      </c>
      <c r="R116" s="24">
        <f>VLOOKUP($C116,[1]ПМ_Наташа!$F:$AD,'[1]Таблица 1 Приложения 1'!R$13,0)</f>
        <v>1048.8000000000002</v>
      </c>
      <c r="S116" s="24">
        <f>VLOOKUP($C116,'[1]только промо'!$F$4:$N$25000,8,0)</f>
        <v>898.80000000000007</v>
      </c>
      <c r="T116" s="24">
        <f>'[1]только промо'!N111</f>
        <v>37.450000000000003</v>
      </c>
      <c r="U116" s="24">
        <f t="shared" si="14"/>
        <v>150.00000000000011</v>
      </c>
      <c r="V116" s="26">
        <f t="shared" si="15"/>
        <v>14.302059496567509</v>
      </c>
    </row>
    <row r="117" spans="1:22" s="27" customFormat="1" x14ac:dyDescent="0.25">
      <c r="A117" s="21">
        <f>'[1]только промо'!E112</f>
        <v>1021587</v>
      </c>
      <c r="B117" s="22" t="str">
        <f>'[1]только промо'!C112</f>
        <v>Смартфон / планшет</v>
      </c>
      <c r="C117" s="23" t="str">
        <f>'[1]только промо'!F112</f>
        <v>Redmi Note 13 Pro 12/512 черн</v>
      </c>
      <c r="D117" s="24">
        <f>VLOOKUP($C117,[1]ПМ_Наташа!$F:$AD,'[1]Таблица 1 Приложения 1'!D$13,0)</f>
        <v>1099</v>
      </c>
      <c r="E117" s="24">
        <f>VLOOKUP(C117,'[1]только промо'!$F$4:$N$25000,3,0)</f>
        <v>999</v>
      </c>
      <c r="F117" s="24">
        <f t="shared" si="8"/>
        <v>100</v>
      </c>
      <c r="G117" s="25">
        <f t="shared" si="9"/>
        <v>9.0991810737033667</v>
      </c>
      <c r="H117" s="24">
        <f>VLOOKUP($C117,[1]ПМ_Наташа!$F:$AD,'[1]Таблица 1 Приложения 1'!H$13,0)</f>
        <v>1098.96</v>
      </c>
      <c r="I117" s="24">
        <f>VLOOKUP($C117,'[1]только промо'!$F$4:$N$25000,4,0)</f>
        <v>999</v>
      </c>
      <c r="J117" s="24">
        <f>'[1]только промо'!J112</f>
        <v>166.5</v>
      </c>
      <c r="K117" s="24">
        <f t="shared" si="10"/>
        <v>99.960000000000036</v>
      </c>
      <c r="L117" s="26">
        <f t="shared" si="11"/>
        <v>9.0958724612360768</v>
      </c>
      <c r="M117" s="24">
        <f>VLOOKUP($C117,[1]ПМ_Наташа!$F:$AD,'[1]Таблица 1 Приложения 1'!M$13,0)</f>
        <v>1199</v>
      </c>
      <c r="N117" s="24">
        <f>VLOOKUP($C117,'[1]только промо'!$F$4:$N$25000,6,0)</f>
        <v>998.8</v>
      </c>
      <c r="O117" s="24">
        <f>'[1]только промо'!L112</f>
        <v>90.8</v>
      </c>
      <c r="P117" s="24">
        <f t="shared" si="12"/>
        <v>200.20000000000005</v>
      </c>
      <c r="Q117" s="26">
        <f t="shared" si="13"/>
        <v>16.697247706422026</v>
      </c>
      <c r="R117" s="24">
        <f>VLOOKUP($C117,[1]ПМ_Наташа!$F:$AD,'[1]Таблица 1 Приложения 1'!R$13,0)</f>
        <v>1298.8799999999999</v>
      </c>
      <c r="S117" s="24">
        <f>VLOOKUP($C117,'[1]только промо'!$F$4:$N$25000,8,0)</f>
        <v>1098.96</v>
      </c>
      <c r="T117" s="24">
        <f>'[1]только промо'!N112</f>
        <v>45.79</v>
      </c>
      <c r="U117" s="24">
        <f t="shared" si="14"/>
        <v>199.91999999999985</v>
      </c>
      <c r="V117" s="26">
        <f t="shared" si="15"/>
        <v>15.391722099039162</v>
      </c>
    </row>
    <row r="118" spans="1:22" s="27" customFormat="1" x14ac:dyDescent="0.25">
      <c r="A118" s="21">
        <f>'[1]только промо'!E113</f>
        <v>1021591</v>
      </c>
      <c r="B118" s="22" t="str">
        <f>'[1]только промо'!C113</f>
        <v>Смартфон / планшет</v>
      </c>
      <c r="C118" s="23" t="str">
        <f>'[1]только промо'!F113</f>
        <v>Redmi Note 13 Pro 12/512 зелен</v>
      </c>
      <c r="D118" s="24">
        <f>VLOOKUP($C118,[1]ПМ_Наташа!$F:$AD,'[1]Таблица 1 Приложения 1'!D$13,0)</f>
        <v>1099</v>
      </c>
      <c r="E118" s="24">
        <f>VLOOKUP(C118,'[1]только промо'!$F$4:$N$25000,3,0)</f>
        <v>999</v>
      </c>
      <c r="F118" s="24">
        <f t="shared" si="8"/>
        <v>100</v>
      </c>
      <c r="G118" s="25">
        <f t="shared" si="9"/>
        <v>9.0991810737033667</v>
      </c>
      <c r="H118" s="24">
        <f>VLOOKUP($C118,[1]ПМ_Наташа!$F:$AD,'[1]Таблица 1 Приложения 1'!H$13,0)</f>
        <v>1098.96</v>
      </c>
      <c r="I118" s="24">
        <f>VLOOKUP($C118,'[1]только промо'!$F$4:$N$25000,4,0)</f>
        <v>999</v>
      </c>
      <c r="J118" s="24">
        <f>'[1]только промо'!J113</f>
        <v>166.5</v>
      </c>
      <c r="K118" s="24">
        <f t="shared" si="10"/>
        <v>99.960000000000036</v>
      </c>
      <c r="L118" s="26">
        <f t="shared" si="11"/>
        <v>9.0958724612360768</v>
      </c>
      <c r="M118" s="24">
        <f>VLOOKUP($C118,[1]ПМ_Наташа!$F:$AD,'[1]Таблица 1 Приложения 1'!M$13,0)</f>
        <v>1199</v>
      </c>
      <c r="N118" s="24">
        <f>VLOOKUP($C118,'[1]только промо'!$F$4:$N$25000,6,0)</f>
        <v>998.8</v>
      </c>
      <c r="O118" s="24">
        <f>'[1]только промо'!L113</f>
        <v>90.8</v>
      </c>
      <c r="P118" s="24">
        <f t="shared" si="12"/>
        <v>200.20000000000005</v>
      </c>
      <c r="Q118" s="26">
        <f t="shared" si="13"/>
        <v>16.697247706422026</v>
      </c>
      <c r="R118" s="24">
        <f>VLOOKUP($C118,[1]ПМ_Наташа!$F:$AD,'[1]Таблица 1 Приложения 1'!R$13,0)</f>
        <v>1298.8799999999999</v>
      </c>
      <c r="S118" s="24">
        <f>VLOOKUP($C118,'[1]только промо'!$F$4:$N$25000,8,0)</f>
        <v>1098.96</v>
      </c>
      <c r="T118" s="24">
        <f>'[1]только промо'!N113</f>
        <v>45.79</v>
      </c>
      <c r="U118" s="24">
        <f t="shared" si="14"/>
        <v>199.91999999999985</v>
      </c>
      <c r="V118" s="26">
        <f t="shared" si="15"/>
        <v>15.391722099039162</v>
      </c>
    </row>
    <row r="119" spans="1:22" s="27" customFormat="1" x14ac:dyDescent="0.25">
      <c r="A119" s="21">
        <f>'[1]только промо'!E114</f>
        <v>1021593</v>
      </c>
      <c r="B119" s="22" t="str">
        <f>'[1]только промо'!C114</f>
        <v>Смартфон / планшет</v>
      </c>
      <c r="C119" s="23" t="str">
        <f>'[1]только промо'!F114</f>
        <v>Redmi Note 13 Pro+ 8/256 бел</v>
      </c>
      <c r="D119" s="24">
        <f>VLOOKUP($C119,[1]ПМ_Наташа!$F:$AD,'[1]Таблица 1 Приложения 1'!D$13,0)</f>
        <v>1299</v>
      </c>
      <c r="E119" s="24">
        <f>VLOOKUP(C119,'[1]только промо'!$F$4:$N$25000,3,0)</f>
        <v>999</v>
      </c>
      <c r="F119" s="24">
        <f t="shared" si="8"/>
        <v>300</v>
      </c>
      <c r="G119" s="25">
        <f t="shared" si="9"/>
        <v>23.094688221709003</v>
      </c>
      <c r="H119" s="24">
        <f>VLOOKUP($C119,[1]ПМ_Наташа!$F:$AD,'[1]Таблица 1 Приложения 1'!H$13,0)</f>
        <v>1299</v>
      </c>
      <c r="I119" s="24">
        <f>VLOOKUP($C119,'[1]только промо'!$F$4:$N$25000,4,0)</f>
        <v>999</v>
      </c>
      <c r="J119" s="24">
        <f>'[1]только промо'!J114</f>
        <v>166.5</v>
      </c>
      <c r="K119" s="24">
        <f t="shared" si="10"/>
        <v>300</v>
      </c>
      <c r="L119" s="26">
        <f t="shared" si="11"/>
        <v>23.094688221709003</v>
      </c>
      <c r="M119" s="24">
        <f>VLOOKUP($C119,[1]ПМ_Наташа!$F:$AD,'[1]Таблица 1 Приложения 1'!M$13,0)</f>
        <v>1338.92</v>
      </c>
      <c r="N119" s="24">
        <f>VLOOKUP($C119,'[1]только промо'!$F$4:$N$25000,6,0)</f>
        <v>998.8</v>
      </c>
      <c r="O119" s="24">
        <f>'[1]только промо'!L114</f>
        <v>90.8</v>
      </c>
      <c r="P119" s="24">
        <f t="shared" si="12"/>
        <v>340.12000000000012</v>
      </c>
      <c r="Q119" s="26">
        <f t="shared" si="13"/>
        <v>25.402563259940859</v>
      </c>
      <c r="R119" s="24">
        <f>VLOOKUP($C119,[1]ПМ_Наташа!$F:$AD,'[1]Таблица 1 Приложения 1'!R$13,0)</f>
        <v>1498.8000000000002</v>
      </c>
      <c r="S119" s="24">
        <f>VLOOKUP($C119,'[1]только промо'!$F$4:$N$25000,8,0)</f>
        <v>1198.56</v>
      </c>
      <c r="T119" s="24">
        <f>'[1]только промо'!N114</f>
        <v>49.94</v>
      </c>
      <c r="U119" s="24">
        <f t="shared" si="14"/>
        <v>300.24000000000024</v>
      </c>
      <c r="V119" s="26">
        <f t="shared" si="15"/>
        <v>20.032025620496409</v>
      </c>
    </row>
    <row r="120" spans="1:22" s="27" customFormat="1" x14ac:dyDescent="0.25">
      <c r="A120" s="21">
        <f>'[1]только промо'!E115</f>
        <v>1021599</v>
      </c>
      <c r="B120" s="22" t="str">
        <f>'[1]только промо'!C115</f>
        <v>Смартфон / планшет</v>
      </c>
      <c r="C120" s="23" t="str">
        <f>'[1]только промо'!F115</f>
        <v>Redmi Note 13 Pro+ 8/256 черн</v>
      </c>
      <c r="D120" s="24">
        <f>VLOOKUP($C120,[1]ПМ_Наташа!$F:$AD,'[1]Таблица 1 Приложения 1'!D$13,0)</f>
        <v>1299</v>
      </c>
      <c r="E120" s="24">
        <f>VLOOKUP(C120,'[1]только промо'!$F$4:$N$25000,3,0)</f>
        <v>999</v>
      </c>
      <c r="F120" s="24">
        <f t="shared" si="8"/>
        <v>300</v>
      </c>
      <c r="G120" s="25">
        <f t="shared" si="9"/>
        <v>23.094688221709003</v>
      </c>
      <c r="H120" s="24">
        <f>VLOOKUP($C120,[1]ПМ_Наташа!$F:$AD,'[1]Таблица 1 Приложения 1'!H$13,0)</f>
        <v>1299</v>
      </c>
      <c r="I120" s="24">
        <f>VLOOKUP($C120,'[1]только промо'!$F$4:$N$25000,4,0)</f>
        <v>999</v>
      </c>
      <c r="J120" s="24">
        <f>'[1]только промо'!J115</f>
        <v>166.5</v>
      </c>
      <c r="K120" s="24">
        <f t="shared" si="10"/>
        <v>300</v>
      </c>
      <c r="L120" s="26">
        <f t="shared" si="11"/>
        <v>23.094688221709003</v>
      </c>
      <c r="M120" s="24">
        <f>VLOOKUP($C120,[1]ПМ_Наташа!$F:$AD,'[1]Таблица 1 Приложения 1'!M$13,0)</f>
        <v>1338.92</v>
      </c>
      <c r="N120" s="24">
        <f>VLOOKUP($C120,'[1]только промо'!$F$4:$N$25000,6,0)</f>
        <v>998.8</v>
      </c>
      <c r="O120" s="24">
        <f>'[1]только промо'!L115</f>
        <v>90.8</v>
      </c>
      <c r="P120" s="24">
        <f t="shared" si="12"/>
        <v>340.12000000000012</v>
      </c>
      <c r="Q120" s="26">
        <f t="shared" si="13"/>
        <v>25.402563259940859</v>
      </c>
      <c r="R120" s="24">
        <f>VLOOKUP($C120,[1]ПМ_Наташа!$F:$AD,'[1]Таблица 1 Приложения 1'!R$13,0)</f>
        <v>1498.8000000000002</v>
      </c>
      <c r="S120" s="24">
        <f>VLOOKUP($C120,'[1]только промо'!$F$4:$N$25000,8,0)</f>
        <v>1198.56</v>
      </c>
      <c r="T120" s="24">
        <f>'[1]только промо'!N115</f>
        <v>49.94</v>
      </c>
      <c r="U120" s="24">
        <f t="shared" si="14"/>
        <v>300.24000000000024</v>
      </c>
      <c r="V120" s="26">
        <f t="shared" si="15"/>
        <v>20.032025620496409</v>
      </c>
    </row>
    <row r="121" spans="1:22" s="27" customFormat="1" x14ac:dyDescent="0.25">
      <c r="A121" s="21">
        <f>'[1]только промо'!E116</f>
        <v>1021603</v>
      </c>
      <c r="B121" s="22" t="str">
        <f>'[1]только промо'!C116</f>
        <v>Смартфон / планшет</v>
      </c>
      <c r="C121" s="23" t="str">
        <f>'[1]только промо'!F116</f>
        <v>Redmi Note 13 Pro+ 8/256 пурпурн</v>
      </c>
      <c r="D121" s="24">
        <f>VLOOKUP($C121,[1]ПМ_Наташа!$F:$AD,'[1]Таблица 1 Приложения 1'!D$13,0)</f>
        <v>1299</v>
      </c>
      <c r="E121" s="24">
        <f>VLOOKUP(C121,'[1]только промо'!$F$4:$N$25000,3,0)</f>
        <v>999</v>
      </c>
      <c r="F121" s="24">
        <f t="shared" si="8"/>
        <v>300</v>
      </c>
      <c r="G121" s="25">
        <f t="shared" si="9"/>
        <v>23.094688221709003</v>
      </c>
      <c r="H121" s="24">
        <f>VLOOKUP($C121,[1]ПМ_Наташа!$F:$AD,'[1]Таблица 1 Приложения 1'!H$13,0)</f>
        <v>1299</v>
      </c>
      <c r="I121" s="24">
        <f>VLOOKUP($C121,'[1]только промо'!$F$4:$N$25000,4,0)</f>
        <v>999</v>
      </c>
      <c r="J121" s="24">
        <f>'[1]только промо'!J116</f>
        <v>166.5</v>
      </c>
      <c r="K121" s="24">
        <f t="shared" si="10"/>
        <v>300</v>
      </c>
      <c r="L121" s="26">
        <f t="shared" si="11"/>
        <v>23.094688221709003</v>
      </c>
      <c r="M121" s="24">
        <f>VLOOKUP($C121,[1]ПМ_Наташа!$F:$AD,'[1]Таблица 1 Приложения 1'!M$13,0)</f>
        <v>1338.92</v>
      </c>
      <c r="N121" s="24">
        <f>VLOOKUP($C121,'[1]только промо'!$F$4:$N$25000,6,0)</f>
        <v>998.8</v>
      </c>
      <c r="O121" s="24">
        <f>'[1]только промо'!L116</f>
        <v>90.8</v>
      </c>
      <c r="P121" s="24">
        <f t="shared" si="12"/>
        <v>340.12000000000012</v>
      </c>
      <c r="Q121" s="26">
        <f t="shared" si="13"/>
        <v>25.402563259940859</v>
      </c>
      <c r="R121" s="24">
        <f>VLOOKUP($C121,[1]ПМ_Наташа!$F:$AD,'[1]Таблица 1 Приложения 1'!R$13,0)</f>
        <v>1498.8000000000002</v>
      </c>
      <c r="S121" s="24">
        <f>VLOOKUP($C121,'[1]только промо'!$F$4:$N$25000,8,0)</f>
        <v>1198.56</v>
      </c>
      <c r="T121" s="24">
        <f>'[1]только промо'!N116</f>
        <v>49.94</v>
      </c>
      <c r="U121" s="24">
        <f t="shared" si="14"/>
        <v>300.24000000000024</v>
      </c>
      <c r="V121" s="26">
        <f t="shared" si="15"/>
        <v>20.032025620496409</v>
      </c>
    </row>
    <row r="122" spans="1:22" s="27" customFormat="1" x14ac:dyDescent="0.25">
      <c r="A122" s="21">
        <f>'[1]только промо'!E117</f>
        <v>1021597</v>
      </c>
      <c r="B122" s="22" t="str">
        <f>'[1]только промо'!C117</f>
        <v>Смартфон / планшет</v>
      </c>
      <c r="C122" s="23" t="str">
        <f>'[1]только промо'!F117</f>
        <v>Redmi Note 13 Pro+ 12/512 бел</v>
      </c>
      <c r="D122" s="24">
        <f>VLOOKUP($C122,[1]ПМ_Наташа!$F:$AD,'[1]Таблица 1 Приложения 1'!D$13,0)</f>
        <v>1399</v>
      </c>
      <c r="E122" s="24">
        <f>VLOOKUP(C122,'[1]только промо'!$F$4:$N$25000,3,0)</f>
        <v>999</v>
      </c>
      <c r="F122" s="24">
        <f t="shared" si="8"/>
        <v>400</v>
      </c>
      <c r="G122" s="25">
        <f t="shared" si="9"/>
        <v>28.591851322373117</v>
      </c>
      <c r="H122" s="24">
        <f>VLOOKUP($C122,[1]ПМ_Наташа!$F:$AD,'[1]Таблица 1 Приложения 1'!H$13,0)</f>
        <v>1398.96</v>
      </c>
      <c r="I122" s="24">
        <f>VLOOKUP($C122,'[1]только промо'!$F$4:$N$25000,4,0)</f>
        <v>999</v>
      </c>
      <c r="J122" s="24">
        <f>'[1]только промо'!J117</f>
        <v>166.5</v>
      </c>
      <c r="K122" s="24">
        <f t="shared" si="10"/>
        <v>399.96000000000004</v>
      </c>
      <c r="L122" s="26">
        <f t="shared" si="11"/>
        <v>28.58980957282553</v>
      </c>
      <c r="M122" s="24">
        <f>VLOOKUP($C122,[1]ПМ_Наташа!$F:$AD,'[1]Таблица 1 Приложения 1'!M$13,0)</f>
        <v>1448.92</v>
      </c>
      <c r="N122" s="24">
        <f>VLOOKUP($C122,'[1]только промо'!$F$4:$N$25000,6,0)</f>
        <v>998.8</v>
      </c>
      <c r="O122" s="24">
        <f>'[1]только промо'!L117</f>
        <v>90.8</v>
      </c>
      <c r="P122" s="24">
        <f t="shared" si="12"/>
        <v>450.12000000000012</v>
      </c>
      <c r="Q122" s="26">
        <f t="shared" si="13"/>
        <v>31.065897358032192</v>
      </c>
      <c r="R122" s="24">
        <f>VLOOKUP($C122,[1]ПМ_Наташа!$F:$AD,'[1]Таблица 1 Приложения 1'!R$13,0)</f>
        <v>1598.88</v>
      </c>
      <c r="S122" s="24">
        <f>VLOOKUP($C122,'[1]только промо'!$F$4:$N$25000,8,0)</f>
        <v>1198.56</v>
      </c>
      <c r="T122" s="24">
        <f>'[1]только промо'!N117</f>
        <v>49.94</v>
      </c>
      <c r="U122" s="24">
        <f t="shared" si="14"/>
        <v>400.32000000000016</v>
      </c>
      <c r="V122" s="26">
        <f t="shared" si="15"/>
        <v>25.037526268387879</v>
      </c>
    </row>
    <row r="123" spans="1:22" s="27" customFormat="1" x14ac:dyDescent="0.25">
      <c r="A123" s="21">
        <f>'[1]только промо'!E118</f>
        <v>1021601</v>
      </c>
      <c r="B123" s="22" t="str">
        <f>'[1]только промо'!C118</f>
        <v>Смартфон / планшет</v>
      </c>
      <c r="C123" s="23" t="str">
        <f>'[1]только промо'!F118</f>
        <v>Redmi Note 13 Pro+ 12/512 черн</v>
      </c>
      <c r="D123" s="24">
        <f>VLOOKUP($C123,[1]ПМ_Наташа!$F:$AD,'[1]Таблица 1 Приложения 1'!D$13,0)</f>
        <v>1399</v>
      </c>
      <c r="E123" s="24">
        <f>VLOOKUP(C123,'[1]только промо'!$F$4:$N$25000,3,0)</f>
        <v>999</v>
      </c>
      <c r="F123" s="24">
        <f t="shared" si="8"/>
        <v>400</v>
      </c>
      <c r="G123" s="25">
        <f t="shared" si="9"/>
        <v>28.591851322373117</v>
      </c>
      <c r="H123" s="24">
        <f>VLOOKUP($C123,[1]ПМ_Наташа!$F:$AD,'[1]Таблица 1 Приложения 1'!H$13,0)</f>
        <v>1398.96</v>
      </c>
      <c r="I123" s="24">
        <f>VLOOKUP($C123,'[1]только промо'!$F$4:$N$25000,4,0)</f>
        <v>999</v>
      </c>
      <c r="J123" s="24">
        <f>'[1]только промо'!J118</f>
        <v>166.5</v>
      </c>
      <c r="K123" s="24">
        <f t="shared" si="10"/>
        <v>399.96000000000004</v>
      </c>
      <c r="L123" s="26">
        <f t="shared" si="11"/>
        <v>28.58980957282553</v>
      </c>
      <c r="M123" s="24">
        <f>VLOOKUP($C123,[1]ПМ_Наташа!$F:$AD,'[1]Таблица 1 Приложения 1'!M$13,0)</f>
        <v>1448.92</v>
      </c>
      <c r="N123" s="24">
        <f>VLOOKUP($C123,'[1]только промо'!$F$4:$N$25000,6,0)</f>
        <v>998.8</v>
      </c>
      <c r="O123" s="24">
        <f>'[1]только промо'!L118</f>
        <v>90.8</v>
      </c>
      <c r="P123" s="24">
        <f t="shared" si="12"/>
        <v>450.12000000000012</v>
      </c>
      <c r="Q123" s="26">
        <f t="shared" si="13"/>
        <v>31.065897358032192</v>
      </c>
      <c r="R123" s="24">
        <f>VLOOKUP($C123,[1]ПМ_Наташа!$F:$AD,'[1]Таблица 1 Приложения 1'!R$13,0)</f>
        <v>1598.88</v>
      </c>
      <c r="S123" s="24">
        <f>VLOOKUP($C123,'[1]только промо'!$F$4:$N$25000,8,0)</f>
        <v>1198.56</v>
      </c>
      <c r="T123" s="24">
        <f>'[1]только промо'!N118</f>
        <v>49.94</v>
      </c>
      <c r="U123" s="24">
        <f t="shared" si="14"/>
        <v>400.32000000000016</v>
      </c>
      <c r="V123" s="26">
        <f t="shared" si="15"/>
        <v>25.037526268387879</v>
      </c>
    </row>
    <row r="124" spans="1:22" s="27" customFormat="1" x14ac:dyDescent="0.25">
      <c r="A124" s="21">
        <f>'[1]только промо'!E119</f>
        <v>1021609</v>
      </c>
      <c r="B124" s="22" t="str">
        <f>'[1]только промо'!C119</f>
        <v>Смартфон / планшет</v>
      </c>
      <c r="C124" s="23" t="str">
        <f>'[1]только промо'!F119</f>
        <v>Redmi Note 13 Pro+ 12/512 пурпурн</v>
      </c>
      <c r="D124" s="24">
        <f>VLOOKUP($C124,[1]ПМ_Наташа!$F:$AD,'[1]Таблица 1 Приложения 1'!D$13,0)</f>
        <v>1399</v>
      </c>
      <c r="E124" s="24">
        <f>VLOOKUP(C124,'[1]только промо'!$F$4:$N$25000,3,0)</f>
        <v>999</v>
      </c>
      <c r="F124" s="24">
        <f t="shared" si="8"/>
        <v>400</v>
      </c>
      <c r="G124" s="25">
        <f t="shared" si="9"/>
        <v>28.591851322373117</v>
      </c>
      <c r="H124" s="24">
        <f>VLOOKUP($C124,[1]ПМ_Наташа!$F:$AD,'[1]Таблица 1 Приложения 1'!H$13,0)</f>
        <v>1398.96</v>
      </c>
      <c r="I124" s="24">
        <f>VLOOKUP($C124,'[1]только промо'!$F$4:$N$25000,4,0)</f>
        <v>999</v>
      </c>
      <c r="J124" s="24">
        <f>'[1]только промо'!J119</f>
        <v>166.5</v>
      </c>
      <c r="K124" s="24">
        <f t="shared" si="10"/>
        <v>399.96000000000004</v>
      </c>
      <c r="L124" s="26">
        <f t="shared" si="11"/>
        <v>28.58980957282553</v>
      </c>
      <c r="M124" s="24">
        <f>VLOOKUP($C124,[1]ПМ_Наташа!$F:$AD,'[1]Таблица 1 Приложения 1'!M$13,0)</f>
        <v>1448.92</v>
      </c>
      <c r="N124" s="24">
        <f>VLOOKUP($C124,'[1]только промо'!$F$4:$N$25000,6,0)</f>
        <v>998.8</v>
      </c>
      <c r="O124" s="24">
        <f>'[1]только промо'!L119</f>
        <v>90.8</v>
      </c>
      <c r="P124" s="24">
        <f t="shared" si="12"/>
        <v>450.12000000000012</v>
      </c>
      <c r="Q124" s="26">
        <f t="shared" si="13"/>
        <v>31.065897358032192</v>
      </c>
      <c r="R124" s="24">
        <f>VLOOKUP($C124,[1]ПМ_Наташа!$F:$AD,'[1]Таблица 1 Приложения 1'!R$13,0)</f>
        <v>1598.88</v>
      </c>
      <c r="S124" s="24">
        <f>VLOOKUP($C124,'[1]только промо'!$F$4:$N$25000,8,0)</f>
        <v>1198.56</v>
      </c>
      <c r="T124" s="24">
        <f>'[1]только промо'!N119</f>
        <v>49.94</v>
      </c>
      <c r="U124" s="24">
        <f t="shared" si="14"/>
        <v>400.32000000000016</v>
      </c>
      <c r="V124" s="26">
        <f t="shared" si="15"/>
        <v>25.037526268387879</v>
      </c>
    </row>
    <row r="125" spans="1:22" s="27" customFormat="1" x14ac:dyDescent="0.25">
      <c r="A125" s="21">
        <f>'[1]только промо'!E120</f>
        <v>1023041</v>
      </c>
      <c r="B125" s="22" t="str">
        <f>'[1]только промо'!C120</f>
        <v>Смартфон / планшет</v>
      </c>
      <c r="C125" s="23" t="str">
        <f>'[1]только промо'!F120</f>
        <v>Redmi Note 13 Pro+ 12/512 серебр</v>
      </c>
      <c r="D125" s="24">
        <f>VLOOKUP($C125,[1]ПМ_Наташа!$F:$AD,'[1]Таблица 1 Приложения 1'!D$13,0)</f>
        <v>1399</v>
      </c>
      <c r="E125" s="24">
        <f>VLOOKUP(C125,'[1]только промо'!$F$4:$N$25000,3,0)</f>
        <v>999</v>
      </c>
      <c r="F125" s="24">
        <f t="shared" si="8"/>
        <v>400</v>
      </c>
      <c r="G125" s="25">
        <f t="shared" si="9"/>
        <v>28.591851322373117</v>
      </c>
      <c r="H125" s="24">
        <f>VLOOKUP($C125,[1]ПМ_Наташа!$F:$AD,'[1]Таблица 1 Приложения 1'!H$13,0)</f>
        <v>1398.96</v>
      </c>
      <c r="I125" s="24">
        <f>VLOOKUP($C125,'[1]только промо'!$F$4:$N$25000,4,0)</f>
        <v>999</v>
      </c>
      <c r="J125" s="24">
        <f>'[1]только промо'!J120</f>
        <v>166.5</v>
      </c>
      <c r="K125" s="24">
        <f t="shared" si="10"/>
        <v>399.96000000000004</v>
      </c>
      <c r="L125" s="26">
        <f t="shared" si="11"/>
        <v>28.58980957282553</v>
      </c>
      <c r="M125" s="24">
        <f>VLOOKUP($C125,[1]ПМ_Наташа!$F:$AD,'[1]Таблица 1 Приложения 1'!M$13,0)</f>
        <v>1448.92</v>
      </c>
      <c r="N125" s="24">
        <f>VLOOKUP($C125,'[1]только промо'!$F$4:$N$25000,6,0)</f>
        <v>998.8</v>
      </c>
      <c r="O125" s="24">
        <f>'[1]только промо'!L120</f>
        <v>90.8</v>
      </c>
      <c r="P125" s="24">
        <f t="shared" si="12"/>
        <v>450.12000000000012</v>
      </c>
      <c r="Q125" s="26">
        <f t="shared" si="13"/>
        <v>31.065897358032192</v>
      </c>
      <c r="R125" s="24">
        <f>VLOOKUP($C125,[1]ПМ_Наташа!$F:$AD,'[1]Таблица 1 Приложения 1'!R$13,0)</f>
        <v>1598.88</v>
      </c>
      <c r="S125" s="24">
        <f>VLOOKUP($C125,'[1]только промо'!$F$4:$N$25000,8,0)</f>
        <v>1198.56</v>
      </c>
      <c r="T125" s="24">
        <f>'[1]только промо'!N120</f>
        <v>49.94</v>
      </c>
      <c r="U125" s="24">
        <f t="shared" si="14"/>
        <v>400.32000000000016</v>
      </c>
      <c r="V125" s="26">
        <f t="shared" si="15"/>
        <v>25.037526268387879</v>
      </c>
    </row>
    <row r="126" spans="1:22" s="27" customFormat="1" x14ac:dyDescent="0.25">
      <c r="A126" s="21">
        <f>'[1]только промо'!E121</f>
        <v>1024789</v>
      </c>
      <c r="B126" s="22" t="str">
        <f>'[1]только промо'!C121</f>
        <v>Смартфон / планшет</v>
      </c>
      <c r="C126" s="23" t="str">
        <f>'[1]только промо'!F121</f>
        <v>Redmi Note 14 6/128 черн</v>
      </c>
      <c r="D126" s="24">
        <f>VLOOKUP($C126,[1]ПМ_Наташа!$F:$AD,'[1]Таблица 1 Приложения 1'!D$13,0)</f>
        <v>699</v>
      </c>
      <c r="E126" s="24">
        <f>VLOOKUP(C126,'[1]только промо'!$F$4:$N$25000,3,0)</f>
        <v>549</v>
      </c>
      <c r="F126" s="24">
        <f t="shared" si="8"/>
        <v>150</v>
      </c>
      <c r="G126" s="25">
        <f t="shared" si="9"/>
        <v>21.459227467811161</v>
      </c>
      <c r="H126" s="24">
        <f>VLOOKUP($C126,[1]ПМ_Наташа!$F:$AD,'[1]Таблица 1 Приложения 1'!H$13,0)</f>
        <v>699</v>
      </c>
      <c r="I126" s="24">
        <f>VLOOKUP($C126,'[1]только промо'!$F$4:$N$25000,4,0)</f>
        <v>549</v>
      </c>
      <c r="J126" s="24">
        <f>'[1]только промо'!J121</f>
        <v>91.5</v>
      </c>
      <c r="K126" s="24">
        <f t="shared" si="10"/>
        <v>150</v>
      </c>
      <c r="L126" s="26">
        <f t="shared" si="11"/>
        <v>21.459227467811161</v>
      </c>
      <c r="M126" s="24">
        <f>VLOOKUP($C126,[1]ПМ_Наташа!$F:$AD,'[1]Таблица 1 Приложения 1'!M$13,0)</f>
        <v>698.93999999999994</v>
      </c>
      <c r="N126" s="24">
        <f>VLOOKUP($C126,'[1]только промо'!$F$4:$N$25000,6,0)</f>
        <v>548.9</v>
      </c>
      <c r="O126" s="24">
        <f>'[1]только промо'!L121</f>
        <v>49.9</v>
      </c>
      <c r="P126" s="24">
        <f t="shared" si="12"/>
        <v>150.03999999999996</v>
      </c>
      <c r="Q126" s="26">
        <f t="shared" si="13"/>
        <v>21.46679257160843</v>
      </c>
      <c r="R126" s="24">
        <f>VLOOKUP($C126,[1]ПМ_Наташа!$F:$AD,'[1]Таблица 1 Приложения 1'!R$13,0)</f>
        <v>748.8</v>
      </c>
      <c r="S126" s="24">
        <f>VLOOKUP($C126,'[1]только промо'!$F$4:$N$25000,8,0)</f>
        <v>648.96</v>
      </c>
      <c r="T126" s="24">
        <f>'[1]только промо'!N121</f>
        <v>27.04</v>
      </c>
      <c r="U126" s="24">
        <f t="shared" si="14"/>
        <v>99.839999999999918</v>
      </c>
      <c r="V126" s="26">
        <f t="shared" si="15"/>
        <v>13.33333333333332</v>
      </c>
    </row>
    <row r="127" spans="1:22" s="27" customFormat="1" x14ac:dyDescent="0.25">
      <c r="A127" s="21">
        <f>'[1]только промо'!E122</f>
        <v>1024791</v>
      </c>
      <c r="B127" s="22" t="str">
        <f>'[1]только промо'!C122</f>
        <v>Смартфон / планшет</v>
      </c>
      <c r="C127" s="23" t="str">
        <f>'[1]только промо'!F122</f>
        <v>Redmi Note 14 6/128 зел</v>
      </c>
      <c r="D127" s="24">
        <f>VLOOKUP($C127,[1]ПМ_Наташа!$F:$AD,'[1]Таблица 1 Приложения 1'!D$13,0)</f>
        <v>699</v>
      </c>
      <c r="E127" s="24">
        <f>VLOOKUP(C127,'[1]только промо'!$F$4:$N$25000,3,0)</f>
        <v>549</v>
      </c>
      <c r="F127" s="24">
        <f t="shared" si="8"/>
        <v>150</v>
      </c>
      <c r="G127" s="25">
        <f t="shared" si="9"/>
        <v>21.459227467811161</v>
      </c>
      <c r="H127" s="24">
        <f>VLOOKUP($C127,[1]ПМ_Наташа!$F:$AD,'[1]Таблица 1 Приложения 1'!H$13,0)</f>
        <v>699</v>
      </c>
      <c r="I127" s="24">
        <f>VLOOKUP($C127,'[1]только промо'!$F$4:$N$25000,4,0)</f>
        <v>549</v>
      </c>
      <c r="J127" s="24">
        <f>'[1]только промо'!J122</f>
        <v>91.5</v>
      </c>
      <c r="K127" s="24">
        <f t="shared" si="10"/>
        <v>150</v>
      </c>
      <c r="L127" s="26">
        <f t="shared" si="11"/>
        <v>21.459227467811161</v>
      </c>
      <c r="M127" s="24">
        <f>VLOOKUP($C127,[1]ПМ_Наташа!$F:$AD,'[1]Таблица 1 Приложения 1'!M$13,0)</f>
        <v>698.93999999999994</v>
      </c>
      <c r="N127" s="24">
        <f>VLOOKUP($C127,'[1]только промо'!$F$4:$N$25000,6,0)</f>
        <v>548.9</v>
      </c>
      <c r="O127" s="24">
        <f>'[1]только промо'!L122</f>
        <v>49.9</v>
      </c>
      <c r="P127" s="24">
        <f t="shared" si="12"/>
        <v>150.03999999999996</v>
      </c>
      <c r="Q127" s="26">
        <f t="shared" si="13"/>
        <v>21.46679257160843</v>
      </c>
      <c r="R127" s="24">
        <f>VLOOKUP($C127,[1]ПМ_Наташа!$F:$AD,'[1]Таблица 1 Приложения 1'!R$13,0)</f>
        <v>748.8</v>
      </c>
      <c r="S127" s="24">
        <f>VLOOKUP($C127,'[1]только промо'!$F$4:$N$25000,8,0)</f>
        <v>648.96</v>
      </c>
      <c r="T127" s="24">
        <f>'[1]только промо'!N122</f>
        <v>27.04</v>
      </c>
      <c r="U127" s="24">
        <f t="shared" si="14"/>
        <v>99.839999999999918</v>
      </c>
      <c r="V127" s="26">
        <f t="shared" si="15"/>
        <v>13.33333333333332</v>
      </c>
    </row>
    <row r="128" spans="1:22" s="27" customFormat="1" x14ac:dyDescent="0.25">
      <c r="A128" s="21">
        <f>'[1]только промо'!E123</f>
        <v>1025007</v>
      </c>
      <c r="B128" s="22" t="str">
        <f>'[1]только промо'!C123</f>
        <v>Смартфон / планшет</v>
      </c>
      <c r="C128" s="23" t="str">
        <f>'[1]только промо'!F123</f>
        <v>Redmi Note 14 6/128 син</v>
      </c>
      <c r="D128" s="24">
        <f>VLOOKUP($C128,[1]ПМ_Наташа!$F:$AD,'[1]Таблица 1 Приложения 1'!D$13,0)</f>
        <v>699</v>
      </c>
      <c r="E128" s="24">
        <f>VLOOKUP(C128,'[1]только промо'!$F$4:$N$25000,3,0)</f>
        <v>549</v>
      </c>
      <c r="F128" s="24">
        <f t="shared" si="8"/>
        <v>150</v>
      </c>
      <c r="G128" s="25">
        <f t="shared" si="9"/>
        <v>21.459227467811161</v>
      </c>
      <c r="H128" s="24">
        <f>VLOOKUP($C128,[1]ПМ_Наташа!$F:$AD,'[1]Таблица 1 Приложения 1'!H$13,0)</f>
        <v>699</v>
      </c>
      <c r="I128" s="24">
        <f>VLOOKUP($C128,'[1]только промо'!$F$4:$N$25000,4,0)</f>
        <v>549</v>
      </c>
      <c r="J128" s="24">
        <f>'[1]только промо'!J123</f>
        <v>91.5</v>
      </c>
      <c r="K128" s="24">
        <f t="shared" si="10"/>
        <v>150</v>
      </c>
      <c r="L128" s="26">
        <f t="shared" si="11"/>
        <v>21.459227467811161</v>
      </c>
      <c r="M128" s="24">
        <f>VLOOKUP($C128,[1]ПМ_Наташа!$F:$AD,'[1]Таблица 1 Приложения 1'!M$13,0)</f>
        <v>698.93999999999994</v>
      </c>
      <c r="N128" s="24">
        <f>VLOOKUP($C128,'[1]только промо'!$F$4:$N$25000,6,0)</f>
        <v>548.9</v>
      </c>
      <c r="O128" s="24">
        <f>'[1]только промо'!L123</f>
        <v>49.9</v>
      </c>
      <c r="P128" s="24">
        <f t="shared" si="12"/>
        <v>150.03999999999996</v>
      </c>
      <c r="Q128" s="26">
        <f t="shared" si="13"/>
        <v>21.46679257160843</v>
      </c>
      <c r="R128" s="24">
        <f>VLOOKUP($C128,[1]ПМ_Наташа!$F:$AD,'[1]Таблица 1 Приложения 1'!R$13,0)</f>
        <v>748.8</v>
      </c>
      <c r="S128" s="24">
        <f>VLOOKUP($C128,'[1]только промо'!$F$4:$N$25000,8,0)</f>
        <v>648.96</v>
      </c>
      <c r="T128" s="24">
        <f>'[1]только промо'!N123</f>
        <v>27.04</v>
      </c>
      <c r="U128" s="24">
        <f t="shared" si="14"/>
        <v>99.839999999999918</v>
      </c>
      <c r="V128" s="26">
        <f t="shared" si="15"/>
        <v>13.33333333333332</v>
      </c>
    </row>
    <row r="129" spans="1:22" s="27" customFormat="1" x14ac:dyDescent="0.25">
      <c r="A129" s="21">
        <f>'[1]только промо'!E124</f>
        <v>1026002</v>
      </c>
      <c r="B129" s="22" t="str">
        <f>'[1]только промо'!C124</f>
        <v>Смартфон / планшет</v>
      </c>
      <c r="C129" s="23" t="str">
        <f>'[1]только промо'!F124</f>
        <v>Redmi Note 14S 8/256 фиол</v>
      </c>
      <c r="D129" s="24">
        <f>VLOOKUP($C129,[1]ПМ_Наташа!$F:$AD,'[1]Таблица 1 Приложения 1'!D$13,0)</f>
        <v>899</v>
      </c>
      <c r="E129" s="24">
        <f>VLOOKUP(C129,'[1]только промо'!$F$4:$N$25000,3,0)</f>
        <v>699</v>
      </c>
      <c r="F129" s="24">
        <f t="shared" si="8"/>
        <v>200</v>
      </c>
      <c r="G129" s="25">
        <f t="shared" si="9"/>
        <v>22.246941045606228</v>
      </c>
      <c r="H129" s="24">
        <f>VLOOKUP($C129,[1]ПМ_Наташа!$F:$AD,'[1]Таблица 1 Приложения 1'!H$13,0)</f>
        <v>898.98</v>
      </c>
      <c r="I129" s="24">
        <f>VLOOKUP($C129,'[1]только промо'!$F$4:$N$25000,4,0)</f>
        <v>699</v>
      </c>
      <c r="J129" s="24">
        <f>'[1]только промо'!J124</f>
        <v>116.5</v>
      </c>
      <c r="K129" s="24">
        <f t="shared" si="10"/>
        <v>199.98000000000002</v>
      </c>
      <c r="L129" s="26">
        <f t="shared" si="11"/>
        <v>22.245211239404661</v>
      </c>
      <c r="M129" s="24">
        <f>VLOOKUP($C129,[1]ПМ_Наташа!$F:$AD,'[1]Таблица 1 Приложения 1'!M$13,0)</f>
        <v>898.92</v>
      </c>
      <c r="N129" s="24">
        <f>VLOOKUP($C129,'[1]только промо'!$F$4:$N$25000,6,0)</f>
        <v>698.93999999999994</v>
      </c>
      <c r="O129" s="24">
        <f>'[1]только промо'!L124</f>
        <v>63.54</v>
      </c>
      <c r="P129" s="24">
        <f t="shared" si="12"/>
        <v>199.98000000000002</v>
      </c>
      <c r="Q129" s="26">
        <f t="shared" si="13"/>
        <v>22.246696035242298</v>
      </c>
      <c r="R129" s="24">
        <f>VLOOKUP($C129,[1]ПМ_Наташа!$F:$AD,'[1]Таблица 1 Приложения 1'!R$13,0)</f>
        <v>1118.8799999999999</v>
      </c>
      <c r="S129" s="24">
        <f>VLOOKUP($C129,'[1]только промо'!$F$4:$N$25000,8,0)</f>
        <v>998.87999999999988</v>
      </c>
      <c r="T129" s="24">
        <f>'[1]только промо'!N124</f>
        <v>41.62</v>
      </c>
      <c r="U129" s="24">
        <f t="shared" si="14"/>
        <v>120</v>
      </c>
      <c r="V129" s="26">
        <f t="shared" si="15"/>
        <v>10.72501072501073</v>
      </c>
    </row>
    <row r="130" spans="1:22" s="27" customFormat="1" x14ac:dyDescent="0.25">
      <c r="A130" s="21">
        <f>'[1]только промо'!E125</f>
        <v>1026004</v>
      </c>
      <c r="B130" s="22" t="str">
        <f>'[1]только промо'!C125</f>
        <v>Смартфон / планшет</v>
      </c>
      <c r="C130" s="23" t="str">
        <f>'[1]только промо'!F125</f>
        <v>Redmi Note 14S 8/256 черн</v>
      </c>
      <c r="D130" s="24">
        <f>VLOOKUP($C130,[1]ПМ_Наташа!$F:$AD,'[1]Таблица 1 Приложения 1'!D$13,0)</f>
        <v>899</v>
      </c>
      <c r="E130" s="24">
        <f>VLOOKUP(C130,'[1]только промо'!$F$4:$N$25000,3,0)</f>
        <v>699</v>
      </c>
      <c r="F130" s="24">
        <f t="shared" si="8"/>
        <v>200</v>
      </c>
      <c r="G130" s="25">
        <f t="shared" si="9"/>
        <v>22.246941045606228</v>
      </c>
      <c r="H130" s="24">
        <f>VLOOKUP($C130,[1]ПМ_Наташа!$F:$AD,'[1]Таблица 1 Приложения 1'!H$13,0)</f>
        <v>898.98</v>
      </c>
      <c r="I130" s="24">
        <f>VLOOKUP($C130,'[1]только промо'!$F$4:$N$25000,4,0)</f>
        <v>699</v>
      </c>
      <c r="J130" s="24">
        <f>'[1]только промо'!J125</f>
        <v>116.5</v>
      </c>
      <c r="K130" s="24">
        <f t="shared" si="10"/>
        <v>199.98000000000002</v>
      </c>
      <c r="L130" s="26">
        <f t="shared" si="11"/>
        <v>22.245211239404661</v>
      </c>
      <c r="M130" s="24">
        <f>VLOOKUP($C130,[1]ПМ_Наташа!$F:$AD,'[1]Таблица 1 Приложения 1'!M$13,0)</f>
        <v>898.92</v>
      </c>
      <c r="N130" s="24">
        <f>VLOOKUP($C130,'[1]только промо'!$F$4:$N$25000,6,0)</f>
        <v>698.93999999999994</v>
      </c>
      <c r="O130" s="24">
        <f>'[1]только промо'!L125</f>
        <v>63.54</v>
      </c>
      <c r="P130" s="24">
        <f t="shared" si="12"/>
        <v>199.98000000000002</v>
      </c>
      <c r="Q130" s="26">
        <f t="shared" si="13"/>
        <v>22.246696035242298</v>
      </c>
      <c r="R130" s="24">
        <f>VLOOKUP($C130,[1]ПМ_Наташа!$F:$AD,'[1]Таблица 1 Приложения 1'!R$13,0)</f>
        <v>1118.8799999999999</v>
      </c>
      <c r="S130" s="24">
        <f>VLOOKUP($C130,'[1]только промо'!$F$4:$N$25000,8,0)</f>
        <v>998.87999999999988</v>
      </c>
      <c r="T130" s="24">
        <f>'[1]только промо'!N125</f>
        <v>41.62</v>
      </c>
      <c r="U130" s="24">
        <f t="shared" si="14"/>
        <v>120</v>
      </c>
      <c r="V130" s="26">
        <f t="shared" si="15"/>
        <v>10.72501072501073</v>
      </c>
    </row>
    <row r="131" spans="1:22" s="27" customFormat="1" x14ac:dyDescent="0.25">
      <c r="A131" s="21">
        <f>'[1]только промо'!E126</f>
        <v>1024807</v>
      </c>
      <c r="B131" s="22" t="str">
        <f>'[1]только промо'!C126</f>
        <v>Смартфон / планшет</v>
      </c>
      <c r="C131" s="23" t="str">
        <f>'[1]только промо'!F126</f>
        <v>Redmi Note 14 Pro 5G 12/256 черн</v>
      </c>
      <c r="D131" s="24">
        <f>VLOOKUP($C131,[1]ПМ_Наташа!$F:$AD,'[1]Таблица 1 Приложения 1'!D$13,0)</f>
        <v>1599</v>
      </c>
      <c r="E131" s="24">
        <f>VLOOKUP(C131,'[1]только промо'!$F$4:$N$25000,3,0)</f>
        <v>1099</v>
      </c>
      <c r="F131" s="24">
        <f t="shared" si="8"/>
        <v>500</v>
      </c>
      <c r="G131" s="25">
        <f t="shared" si="9"/>
        <v>31.269543464665418</v>
      </c>
      <c r="H131" s="24">
        <f>VLOOKUP($C131,[1]ПМ_Наташа!$F:$AD,'[1]Таблица 1 Приложения 1'!H$13,0)</f>
        <v>1599</v>
      </c>
      <c r="I131" s="24">
        <f>VLOOKUP($C131,'[1]только промо'!$F$4:$N$25000,4,0)</f>
        <v>1098.96</v>
      </c>
      <c r="J131" s="24">
        <f>'[1]только промо'!J126</f>
        <v>183.16</v>
      </c>
      <c r="K131" s="24">
        <f t="shared" si="10"/>
        <v>500.03999999999996</v>
      </c>
      <c r="L131" s="26">
        <f t="shared" si="11"/>
        <v>31.272045028142593</v>
      </c>
      <c r="M131" s="24">
        <f>VLOOKUP($C131,[1]ПМ_Наташа!$F:$AD,'[1]Таблица 1 Приложения 1'!M$13,0)</f>
        <v>1598.96</v>
      </c>
      <c r="N131" s="24">
        <f>VLOOKUP($C131,'[1]только промо'!$F$4:$N$25000,6,0)</f>
        <v>1098.9000000000001</v>
      </c>
      <c r="O131" s="24">
        <f>'[1]только промо'!L126</f>
        <v>99.9</v>
      </c>
      <c r="P131" s="24">
        <f t="shared" si="12"/>
        <v>500.05999999999995</v>
      </c>
      <c r="Q131" s="26">
        <f t="shared" si="13"/>
        <v>31.274078150798012</v>
      </c>
      <c r="R131" s="24">
        <f>VLOOKUP($C131,[1]ПМ_Наташа!$F:$AD,'[1]Таблица 1 Приложения 1'!R$13,0)</f>
        <v>1598.88</v>
      </c>
      <c r="S131" s="24">
        <f>VLOOKUP($C131,'[1]только промо'!$F$4:$N$25000,8,0)</f>
        <v>1298.8799999999999</v>
      </c>
      <c r="T131" s="24">
        <f>'[1]только промо'!N126</f>
        <v>54.12</v>
      </c>
      <c r="U131" s="24">
        <f t="shared" si="14"/>
        <v>300.00000000000023</v>
      </c>
      <c r="V131" s="26">
        <f t="shared" si="15"/>
        <v>18.76313419393577</v>
      </c>
    </row>
    <row r="132" spans="1:22" s="27" customFormat="1" x14ac:dyDescent="0.25">
      <c r="A132" s="21">
        <f>'[1]только промо'!E127</f>
        <v>1024809</v>
      </c>
      <c r="B132" s="22" t="str">
        <f>'[1]только промо'!C127</f>
        <v>Смартфон / планшет</v>
      </c>
      <c r="C132" s="23" t="str">
        <f>'[1]только промо'!F127</f>
        <v>Redmi Note 14 Pro 5G 12/256 зел</v>
      </c>
      <c r="D132" s="24">
        <f>VLOOKUP($C132,[1]ПМ_Наташа!$F:$AD,'[1]Таблица 1 Приложения 1'!D$13,0)</f>
        <v>1599</v>
      </c>
      <c r="E132" s="24">
        <f>VLOOKUP(C132,'[1]только промо'!$F$4:$N$25000,3,0)</f>
        <v>1099</v>
      </c>
      <c r="F132" s="24">
        <f t="shared" si="8"/>
        <v>500</v>
      </c>
      <c r="G132" s="25">
        <f t="shared" si="9"/>
        <v>31.269543464665418</v>
      </c>
      <c r="H132" s="24">
        <f>VLOOKUP($C132,[1]ПМ_Наташа!$F:$AD,'[1]Таблица 1 Приложения 1'!H$13,0)</f>
        <v>1599</v>
      </c>
      <c r="I132" s="24">
        <f>VLOOKUP($C132,'[1]только промо'!$F$4:$N$25000,4,0)</f>
        <v>1098.96</v>
      </c>
      <c r="J132" s="24">
        <f>'[1]только промо'!J127</f>
        <v>183.16</v>
      </c>
      <c r="K132" s="24">
        <f t="shared" si="10"/>
        <v>500.03999999999996</v>
      </c>
      <c r="L132" s="26">
        <f t="shared" si="11"/>
        <v>31.272045028142593</v>
      </c>
      <c r="M132" s="24">
        <f>VLOOKUP($C132,[1]ПМ_Наташа!$F:$AD,'[1]Таблица 1 Приложения 1'!M$13,0)</f>
        <v>1598.96</v>
      </c>
      <c r="N132" s="24">
        <f>VLOOKUP($C132,'[1]только промо'!$F$4:$N$25000,6,0)</f>
        <v>1098.9000000000001</v>
      </c>
      <c r="O132" s="24">
        <f>'[1]только промо'!L127</f>
        <v>99.9</v>
      </c>
      <c r="P132" s="24">
        <f t="shared" si="12"/>
        <v>500.05999999999995</v>
      </c>
      <c r="Q132" s="26">
        <f t="shared" si="13"/>
        <v>31.274078150798012</v>
      </c>
      <c r="R132" s="24">
        <f>VLOOKUP($C132,[1]ПМ_Наташа!$F:$AD,'[1]Таблица 1 Приложения 1'!R$13,0)</f>
        <v>1598.88</v>
      </c>
      <c r="S132" s="24">
        <f>VLOOKUP($C132,'[1]только промо'!$F$4:$N$25000,8,0)</f>
        <v>1298.8799999999999</v>
      </c>
      <c r="T132" s="24">
        <f>'[1]только промо'!N127</f>
        <v>54.12</v>
      </c>
      <c r="U132" s="24">
        <f t="shared" si="14"/>
        <v>300.00000000000023</v>
      </c>
      <c r="V132" s="26">
        <f t="shared" si="15"/>
        <v>18.76313419393577</v>
      </c>
    </row>
    <row r="133" spans="1:22" s="27" customFormat="1" x14ac:dyDescent="0.25">
      <c r="A133" s="21">
        <f>'[1]только промо'!E128</f>
        <v>1024392</v>
      </c>
      <c r="B133" s="22" t="str">
        <f>'[1]только промо'!C128</f>
        <v>Смартфон / планшет</v>
      </c>
      <c r="C133" s="23" t="str">
        <f>'[1]только промо'!F128</f>
        <v>Honor X9c 12/256 BRP-NX1 черн</v>
      </c>
      <c r="D133" s="24">
        <f>VLOOKUP($C133,[1]ПМ_Наташа!$F:$AD,'[1]Таблица 1 Приложения 1'!D$13,0)</f>
        <v>1099</v>
      </c>
      <c r="E133" s="24">
        <f>VLOOKUP(C133,'[1]только промо'!$F$4:$N$25000,3,0)</f>
        <v>899</v>
      </c>
      <c r="F133" s="24">
        <f t="shared" si="8"/>
        <v>200</v>
      </c>
      <c r="G133" s="25">
        <f t="shared" si="9"/>
        <v>18.198362147406733</v>
      </c>
      <c r="H133" s="24">
        <f>VLOOKUP($C133,[1]ПМ_Наташа!$F:$AD,'[1]Таблица 1 Приложения 1'!H$13,0)</f>
        <v>1098.96</v>
      </c>
      <c r="I133" s="24">
        <f>VLOOKUP($C133,'[1]только промо'!$F$4:$N$25000,4,0)</f>
        <v>898.98</v>
      </c>
      <c r="J133" s="24">
        <f>'[1]только промо'!J128</f>
        <v>149.83000000000001</v>
      </c>
      <c r="K133" s="24">
        <f t="shared" si="10"/>
        <v>199.98000000000002</v>
      </c>
      <c r="L133" s="26">
        <f t="shared" si="11"/>
        <v>18.197204629831841</v>
      </c>
      <c r="M133" s="24">
        <f>VLOOKUP($C133,[1]ПМ_Наташа!$F:$AD,'[1]Таблица 1 Приложения 1'!M$13,0)</f>
        <v>1098.9000000000001</v>
      </c>
      <c r="N133" s="24">
        <f>VLOOKUP($C133,'[1]только промо'!$F$4:$N$25000,6,0)</f>
        <v>898.92</v>
      </c>
      <c r="O133" s="24">
        <f>'[1]только промо'!L128</f>
        <v>81.72</v>
      </c>
      <c r="P133" s="24">
        <f t="shared" si="12"/>
        <v>199.98000000000013</v>
      </c>
      <c r="Q133" s="26">
        <f t="shared" si="13"/>
        <v>18.198198198198213</v>
      </c>
      <c r="R133" s="24">
        <f>VLOOKUP($C133,[1]ПМ_Наташа!$F:$AD,'[1]Таблица 1 Приложения 1'!R$13,0)</f>
        <v>1298.8799999999999</v>
      </c>
      <c r="S133" s="24">
        <f>VLOOKUP($C133,'[1]только промо'!$F$4:$N$25000,8,0)</f>
        <v>998.87999999999988</v>
      </c>
      <c r="T133" s="24">
        <f>'[1]только промо'!N128</f>
        <v>41.62</v>
      </c>
      <c r="U133" s="24">
        <f t="shared" si="14"/>
        <v>300</v>
      </c>
      <c r="V133" s="26">
        <f t="shared" si="15"/>
        <v>23.096821877309679</v>
      </c>
    </row>
    <row r="134" spans="1:22" s="27" customFormat="1" x14ac:dyDescent="0.25">
      <c r="A134" s="21">
        <f>'[1]только промо'!E129</f>
        <v>1024394</v>
      </c>
      <c r="B134" s="22" t="str">
        <f>'[1]только промо'!C129</f>
        <v>Смартфон / планшет</v>
      </c>
      <c r="C134" s="23" t="str">
        <f>'[1]только промо'!F129</f>
        <v>Honor X9c 12/256 BRP-NX1 голуб</v>
      </c>
      <c r="D134" s="24">
        <f>VLOOKUP($C134,[1]ПМ_Наташа!$F:$AD,'[1]Таблица 1 Приложения 1'!D$13,0)</f>
        <v>1099</v>
      </c>
      <c r="E134" s="24">
        <f>VLOOKUP(C134,'[1]только промо'!$F$4:$N$25000,3,0)</f>
        <v>899</v>
      </c>
      <c r="F134" s="24">
        <f t="shared" si="8"/>
        <v>200</v>
      </c>
      <c r="G134" s="25">
        <f t="shared" si="9"/>
        <v>18.198362147406733</v>
      </c>
      <c r="H134" s="24">
        <f>VLOOKUP($C134,[1]ПМ_Наташа!$F:$AD,'[1]Таблица 1 Приложения 1'!H$13,0)</f>
        <v>1098.96</v>
      </c>
      <c r="I134" s="24">
        <f>VLOOKUP($C134,'[1]только промо'!$F$4:$N$25000,4,0)</f>
        <v>898.98</v>
      </c>
      <c r="J134" s="24">
        <f>'[1]только промо'!J129</f>
        <v>149.83000000000001</v>
      </c>
      <c r="K134" s="24">
        <f t="shared" si="10"/>
        <v>199.98000000000002</v>
      </c>
      <c r="L134" s="26">
        <f t="shared" si="11"/>
        <v>18.197204629831841</v>
      </c>
      <c r="M134" s="24">
        <f>VLOOKUP($C134,[1]ПМ_Наташа!$F:$AD,'[1]Таблица 1 Приложения 1'!M$13,0)</f>
        <v>1098.9000000000001</v>
      </c>
      <c r="N134" s="24">
        <f>VLOOKUP($C134,'[1]только промо'!$F$4:$N$25000,6,0)</f>
        <v>898.92</v>
      </c>
      <c r="O134" s="24">
        <f>'[1]только промо'!L129</f>
        <v>81.72</v>
      </c>
      <c r="P134" s="24">
        <f t="shared" si="12"/>
        <v>199.98000000000013</v>
      </c>
      <c r="Q134" s="26">
        <f t="shared" si="13"/>
        <v>18.198198198198213</v>
      </c>
      <c r="R134" s="24">
        <f>VLOOKUP($C134,[1]ПМ_Наташа!$F:$AD,'[1]Таблица 1 Приложения 1'!R$13,0)</f>
        <v>1298.8799999999999</v>
      </c>
      <c r="S134" s="24">
        <f>VLOOKUP($C134,'[1]только промо'!$F$4:$N$25000,8,0)</f>
        <v>998.87999999999988</v>
      </c>
      <c r="T134" s="24">
        <f>'[1]только промо'!N129</f>
        <v>41.62</v>
      </c>
      <c r="U134" s="24">
        <f t="shared" si="14"/>
        <v>300</v>
      </c>
      <c r="V134" s="26">
        <f t="shared" si="15"/>
        <v>23.096821877309679</v>
      </c>
    </row>
    <row r="135" spans="1:22" s="27" customFormat="1" x14ac:dyDescent="0.25">
      <c r="A135" s="21">
        <f>'[1]только промо'!E130</f>
        <v>1024396</v>
      </c>
      <c r="B135" s="22" t="str">
        <f>'[1]только промо'!C130</f>
        <v>Смартфон / планшет</v>
      </c>
      <c r="C135" s="23" t="str">
        <f>'[1]только промо'!F130</f>
        <v>Honor X9c 12/256 BRP-NX1 фиолет</v>
      </c>
      <c r="D135" s="24">
        <f>VLOOKUP($C135,[1]ПМ_Наташа!$F:$AD,'[1]Таблица 1 Приложения 1'!D$13,0)</f>
        <v>1099</v>
      </c>
      <c r="E135" s="24">
        <f>VLOOKUP(C135,'[1]только промо'!$F$4:$N$25000,3,0)</f>
        <v>899</v>
      </c>
      <c r="F135" s="24">
        <f t="shared" si="8"/>
        <v>200</v>
      </c>
      <c r="G135" s="25">
        <f t="shared" si="9"/>
        <v>18.198362147406733</v>
      </c>
      <c r="H135" s="24">
        <f>VLOOKUP($C135,[1]ПМ_Наташа!$F:$AD,'[1]Таблица 1 Приложения 1'!H$13,0)</f>
        <v>1098.96</v>
      </c>
      <c r="I135" s="24">
        <f>VLOOKUP($C135,'[1]только промо'!$F$4:$N$25000,4,0)</f>
        <v>898.98</v>
      </c>
      <c r="J135" s="24">
        <f>'[1]только промо'!J130</f>
        <v>149.83000000000001</v>
      </c>
      <c r="K135" s="24">
        <f t="shared" si="10"/>
        <v>199.98000000000002</v>
      </c>
      <c r="L135" s="26">
        <f t="shared" si="11"/>
        <v>18.197204629831841</v>
      </c>
      <c r="M135" s="24">
        <f>VLOOKUP($C135,[1]ПМ_Наташа!$F:$AD,'[1]Таблица 1 Приложения 1'!M$13,0)</f>
        <v>1098.9000000000001</v>
      </c>
      <c r="N135" s="24">
        <f>VLOOKUP($C135,'[1]только промо'!$F$4:$N$25000,6,0)</f>
        <v>898.92</v>
      </c>
      <c r="O135" s="24">
        <f>'[1]только промо'!L130</f>
        <v>81.72</v>
      </c>
      <c r="P135" s="24">
        <f t="shared" si="12"/>
        <v>199.98000000000013</v>
      </c>
      <c r="Q135" s="26">
        <f t="shared" si="13"/>
        <v>18.198198198198213</v>
      </c>
      <c r="R135" s="24">
        <f>VLOOKUP($C135,[1]ПМ_Наташа!$F:$AD,'[1]Таблица 1 Приложения 1'!R$13,0)</f>
        <v>1298.8799999999999</v>
      </c>
      <c r="S135" s="24">
        <f>VLOOKUP($C135,'[1]только промо'!$F$4:$N$25000,8,0)</f>
        <v>998.87999999999988</v>
      </c>
      <c r="T135" s="24">
        <f>'[1]только промо'!N130</f>
        <v>41.62</v>
      </c>
      <c r="U135" s="24">
        <f t="shared" si="14"/>
        <v>300</v>
      </c>
      <c r="V135" s="26">
        <f t="shared" si="15"/>
        <v>23.096821877309679</v>
      </c>
    </row>
    <row r="136" spans="1:22" s="27" customFormat="1" x14ac:dyDescent="0.25">
      <c r="A136" s="21">
        <f>'[1]только промо'!E131</f>
        <v>1024398</v>
      </c>
      <c r="B136" s="22" t="str">
        <f>'[1]только промо'!C131</f>
        <v>Смартфон / планшет</v>
      </c>
      <c r="C136" s="23" t="str">
        <f>'[1]только промо'!F131</f>
        <v>Honor X9c 8/256 BRP-NX1 черн</v>
      </c>
      <c r="D136" s="24">
        <f>VLOOKUP($C136,[1]ПМ_Наташа!$F:$AD,'[1]Таблица 1 Приложения 1'!D$13,0)</f>
        <v>999</v>
      </c>
      <c r="E136" s="24">
        <f>VLOOKUP(C136,'[1]только промо'!$F$4:$N$25000,3,0)</f>
        <v>799</v>
      </c>
      <c r="F136" s="24">
        <f t="shared" si="8"/>
        <v>200</v>
      </c>
      <c r="G136" s="25">
        <f t="shared" si="9"/>
        <v>20.020020020020024</v>
      </c>
      <c r="H136" s="24">
        <f>VLOOKUP($C136,[1]ПМ_Наташа!$F:$AD,'[1]Таблица 1 Приложения 1'!H$13,0)</f>
        <v>999</v>
      </c>
      <c r="I136" s="24">
        <f>VLOOKUP($C136,'[1]только промо'!$F$4:$N$25000,4,0)</f>
        <v>798.96</v>
      </c>
      <c r="J136" s="24">
        <f>'[1]только промо'!J131</f>
        <v>133.16</v>
      </c>
      <c r="K136" s="24">
        <f t="shared" si="10"/>
        <v>200.03999999999996</v>
      </c>
      <c r="L136" s="26">
        <f t="shared" si="11"/>
        <v>20.024024024024023</v>
      </c>
      <c r="M136" s="24">
        <f>VLOOKUP($C136,[1]ПМ_Наташа!$F:$AD,'[1]Таблица 1 Приложения 1'!M$13,0)</f>
        <v>998.8</v>
      </c>
      <c r="N136" s="24">
        <f>VLOOKUP($C136,'[1]только промо'!$F$4:$N$25000,6,0)</f>
        <v>798.82</v>
      </c>
      <c r="O136" s="24">
        <f>'[1]только промо'!L131</f>
        <v>72.62</v>
      </c>
      <c r="P136" s="24">
        <f t="shared" si="12"/>
        <v>199.9799999999999</v>
      </c>
      <c r="Q136" s="26">
        <f t="shared" si="13"/>
        <v>20.022026431718054</v>
      </c>
      <c r="R136" s="24">
        <f>VLOOKUP($C136,[1]ПМ_Наташа!$F:$AD,'[1]Таблица 1 Приложения 1'!R$13,0)</f>
        <v>1158.96</v>
      </c>
      <c r="S136" s="24">
        <f>VLOOKUP($C136,'[1]только промо'!$F$4:$N$25000,8,0)</f>
        <v>898.80000000000007</v>
      </c>
      <c r="T136" s="24">
        <f>'[1]только промо'!N131</f>
        <v>37.450000000000003</v>
      </c>
      <c r="U136" s="24">
        <f t="shared" si="14"/>
        <v>260.15999999999997</v>
      </c>
      <c r="V136" s="26">
        <f t="shared" si="15"/>
        <v>22.447711741561392</v>
      </c>
    </row>
    <row r="137" spans="1:22" s="27" customFormat="1" x14ac:dyDescent="0.25">
      <c r="A137" s="21">
        <f>'[1]только промо'!E132</f>
        <v>1024400</v>
      </c>
      <c r="B137" s="22" t="str">
        <f>'[1]только промо'!C132</f>
        <v>Смартфон / планшет</v>
      </c>
      <c r="C137" s="23" t="str">
        <f>'[1]только промо'!F132</f>
        <v>Honor X9c 8/256 BRP-NX1 голуб</v>
      </c>
      <c r="D137" s="24">
        <f>VLOOKUP($C137,[1]ПМ_Наташа!$F:$AD,'[1]Таблица 1 Приложения 1'!D$13,0)</f>
        <v>999</v>
      </c>
      <c r="E137" s="24">
        <f>VLOOKUP(C137,'[1]только промо'!$F$4:$N$25000,3,0)</f>
        <v>799</v>
      </c>
      <c r="F137" s="24">
        <f t="shared" si="8"/>
        <v>200</v>
      </c>
      <c r="G137" s="25">
        <f t="shared" si="9"/>
        <v>20.020020020020024</v>
      </c>
      <c r="H137" s="24">
        <f>VLOOKUP($C137,[1]ПМ_Наташа!$F:$AD,'[1]Таблица 1 Приложения 1'!H$13,0)</f>
        <v>999</v>
      </c>
      <c r="I137" s="24">
        <f>VLOOKUP($C137,'[1]только промо'!$F$4:$N$25000,4,0)</f>
        <v>798.96</v>
      </c>
      <c r="J137" s="24">
        <f>'[1]только промо'!J132</f>
        <v>133.16</v>
      </c>
      <c r="K137" s="24">
        <f t="shared" si="10"/>
        <v>200.03999999999996</v>
      </c>
      <c r="L137" s="26">
        <f t="shared" si="11"/>
        <v>20.024024024024023</v>
      </c>
      <c r="M137" s="24">
        <f>VLOOKUP($C137,[1]ПМ_Наташа!$F:$AD,'[1]Таблица 1 Приложения 1'!M$13,0)</f>
        <v>998.8</v>
      </c>
      <c r="N137" s="24">
        <f>VLOOKUP($C137,'[1]только промо'!$F$4:$N$25000,6,0)</f>
        <v>798.82</v>
      </c>
      <c r="O137" s="24">
        <f>'[1]только промо'!L132</f>
        <v>72.62</v>
      </c>
      <c r="P137" s="24">
        <f t="shared" si="12"/>
        <v>199.9799999999999</v>
      </c>
      <c r="Q137" s="26">
        <f t="shared" si="13"/>
        <v>20.022026431718054</v>
      </c>
      <c r="R137" s="24">
        <f>VLOOKUP($C137,[1]ПМ_Наташа!$F:$AD,'[1]Таблица 1 Приложения 1'!R$13,0)</f>
        <v>1158.96</v>
      </c>
      <c r="S137" s="24">
        <f>VLOOKUP($C137,'[1]только промо'!$F$4:$N$25000,8,0)</f>
        <v>898.80000000000007</v>
      </c>
      <c r="T137" s="24">
        <f>'[1]только промо'!N132</f>
        <v>37.450000000000003</v>
      </c>
      <c r="U137" s="24">
        <f t="shared" si="14"/>
        <v>260.15999999999997</v>
      </c>
      <c r="V137" s="26">
        <f t="shared" si="15"/>
        <v>22.447711741561392</v>
      </c>
    </row>
    <row r="138" spans="1:22" s="27" customFormat="1" x14ac:dyDescent="0.25">
      <c r="A138" s="21">
        <f>'[1]только промо'!E133</f>
        <v>1024402</v>
      </c>
      <c r="B138" s="22" t="str">
        <f>'[1]только промо'!C133</f>
        <v>Смартфон / планшет</v>
      </c>
      <c r="C138" s="23" t="str">
        <f>'[1]только промо'!F133</f>
        <v>Honor X9c 8/256 BRP-NX1 фиолет</v>
      </c>
      <c r="D138" s="24">
        <f>VLOOKUP($C138,[1]ПМ_Наташа!$F:$AD,'[1]Таблица 1 Приложения 1'!D$13,0)</f>
        <v>999</v>
      </c>
      <c r="E138" s="24">
        <f>VLOOKUP(C138,'[1]только промо'!$F$4:$N$25000,3,0)</f>
        <v>799</v>
      </c>
      <c r="F138" s="24">
        <f t="shared" ref="F138:F201" si="16">D138-E138</f>
        <v>200</v>
      </c>
      <c r="G138" s="25">
        <f t="shared" ref="G138:G201" si="17">-((E138/D138)-1)*100</f>
        <v>20.020020020020024</v>
      </c>
      <c r="H138" s="24">
        <f>VLOOKUP($C138,[1]ПМ_Наташа!$F:$AD,'[1]Таблица 1 Приложения 1'!H$13,0)</f>
        <v>999</v>
      </c>
      <c r="I138" s="24">
        <f>VLOOKUP($C138,'[1]только промо'!$F$4:$N$25000,4,0)</f>
        <v>798.96</v>
      </c>
      <c r="J138" s="24">
        <f>'[1]только промо'!J133</f>
        <v>133.16</v>
      </c>
      <c r="K138" s="24">
        <f t="shared" ref="K138:K201" si="18">H138-I138</f>
        <v>200.03999999999996</v>
      </c>
      <c r="L138" s="26">
        <f t="shared" ref="L138:L201" si="19">-((I138/H138)-1)*100</f>
        <v>20.024024024024023</v>
      </c>
      <c r="M138" s="24">
        <f>VLOOKUP($C138,[1]ПМ_Наташа!$F:$AD,'[1]Таблица 1 Приложения 1'!M$13,0)</f>
        <v>998.8</v>
      </c>
      <c r="N138" s="24">
        <f>VLOOKUP($C138,'[1]только промо'!$F$4:$N$25000,6,0)</f>
        <v>798.82</v>
      </c>
      <c r="O138" s="24">
        <f>'[1]только промо'!L133</f>
        <v>72.62</v>
      </c>
      <c r="P138" s="24">
        <f t="shared" ref="P138:P201" si="20">M138-N138</f>
        <v>199.9799999999999</v>
      </c>
      <c r="Q138" s="26">
        <f t="shared" ref="Q138:Q201" si="21">-((N138/M138)-1)*100</f>
        <v>20.022026431718054</v>
      </c>
      <c r="R138" s="24">
        <f>VLOOKUP($C138,[1]ПМ_Наташа!$F:$AD,'[1]Таблица 1 Приложения 1'!R$13,0)</f>
        <v>1158.96</v>
      </c>
      <c r="S138" s="24">
        <f>VLOOKUP($C138,'[1]только промо'!$F$4:$N$25000,8,0)</f>
        <v>898.80000000000007</v>
      </c>
      <c r="T138" s="24">
        <f>'[1]только промо'!N133</f>
        <v>37.450000000000003</v>
      </c>
      <c r="U138" s="24">
        <f t="shared" ref="U138:U201" si="22">R138-S138</f>
        <v>260.15999999999997</v>
      </c>
      <c r="V138" s="26">
        <f t="shared" ref="V138:V201" si="23">-((S138/R138)-1)*100</f>
        <v>22.447711741561392</v>
      </c>
    </row>
    <row r="139" spans="1:22" s="27" customFormat="1" x14ac:dyDescent="0.25">
      <c r="A139" s="21">
        <f>'[1]только промо'!E134</f>
        <v>1024637</v>
      </c>
      <c r="B139" s="22" t="str">
        <f>'[1]только промо'!C134</f>
        <v>Смартфон / планшет</v>
      </c>
      <c r="C139" s="23" t="str">
        <f>'[1]только промо'!F134</f>
        <v>Honor X9c Smart 8/256 BRC-NX1 голуб</v>
      </c>
      <c r="D139" s="24">
        <f>VLOOKUP($C139,[1]ПМ_Наташа!$F:$AD,'[1]Таблица 1 Приложения 1'!D$13,0)</f>
        <v>569</v>
      </c>
      <c r="E139" s="24">
        <f>VLOOKUP(C139,'[1]только промо'!$F$4:$N$25000,3,0)</f>
        <v>499</v>
      </c>
      <c r="F139" s="24">
        <f t="shared" si="16"/>
        <v>70</v>
      </c>
      <c r="G139" s="25">
        <f t="shared" si="17"/>
        <v>12.302284710017574</v>
      </c>
      <c r="H139" s="24">
        <f>VLOOKUP($C139,[1]ПМ_Наташа!$F:$AD,'[1]Таблица 1 Приложения 1'!H$13,0)</f>
        <v>699</v>
      </c>
      <c r="I139" s="24">
        <f>VLOOKUP($C139,'[1]только промо'!$F$4:$N$25000,4,0)</f>
        <v>498.96</v>
      </c>
      <c r="J139" s="24">
        <f>'[1]только промо'!J134</f>
        <v>83.16</v>
      </c>
      <c r="K139" s="24">
        <f t="shared" si="18"/>
        <v>200.04000000000002</v>
      </c>
      <c r="L139" s="26">
        <f t="shared" si="19"/>
        <v>28.618025751072963</v>
      </c>
      <c r="M139" s="24">
        <f>VLOOKUP($C139,[1]ПМ_Наташа!$F:$AD,'[1]Таблица 1 Приложения 1'!M$13,0)</f>
        <v>818.95</v>
      </c>
      <c r="N139" s="24">
        <f>VLOOKUP($C139,'[1]только промо'!$F$4:$N$25000,6,0)</f>
        <v>558.91000000000008</v>
      </c>
      <c r="O139" s="24">
        <f>'[1]только промо'!L134</f>
        <v>50.81</v>
      </c>
      <c r="P139" s="24">
        <f t="shared" si="20"/>
        <v>260.03999999999996</v>
      </c>
      <c r="Q139" s="26">
        <f t="shared" si="21"/>
        <v>31.752854264607112</v>
      </c>
      <c r="R139" s="24">
        <f>VLOOKUP($C139,[1]ПМ_Наташа!$F:$AD,'[1]Таблица 1 Приложения 1'!R$13,0)</f>
        <v>898.80000000000007</v>
      </c>
      <c r="S139" s="24">
        <f>VLOOKUP($C139,'[1]только промо'!$F$4:$N$25000,8,0)</f>
        <v>798.96</v>
      </c>
      <c r="T139" s="24">
        <f>'[1]только промо'!N134</f>
        <v>33.29</v>
      </c>
      <c r="U139" s="24">
        <f t="shared" si="22"/>
        <v>99.840000000000032</v>
      </c>
      <c r="V139" s="26">
        <f t="shared" si="23"/>
        <v>11.108144192256342</v>
      </c>
    </row>
    <row r="140" spans="1:22" s="27" customFormat="1" x14ac:dyDescent="0.25">
      <c r="A140" s="21">
        <f>'[1]только промо'!E135</f>
        <v>1024639</v>
      </c>
      <c r="B140" s="22" t="str">
        <f>'[1]только промо'!C135</f>
        <v>Смартфон / планшет</v>
      </c>
      <c r="C140" s="23" t="str">
        <f>'[1]только промо'!F135</f>
        <v>Honor X9c Smart 8/256 BRC-NX1 бел</v>
      </c>
      <c r="D140" s="24">
        <f>VLOOKUP($C140,[1]ПМ_Наташа!$F:$AD,'[1]Таблица 1 Приложения 1'!D$13,0)</f>
        <v>569</v>
      </c>
      <c r="E140" s="24">
        <f>VLOOKUP(C140,'[1]только промо'!$F$4:$N$25000,3,0)</f>
        <v>499</v>
      </c>
      <c r="F140" s="24">
        <f t="shared" si="16"/>
        <v>70</v>
      </c>
      <c r="G140" s="25">
        <f t="shared" si="17"/>
        <v>12.302284710017574</v>
      </c>
      <c r="H140" s="24">
        <f>VLOOKUP($C140,[1]ПМ_Наташа!$F:$AD,'[1]Таблица 1 Приложения 1'!H$13,0)</f>
        <v>699</v>
      </c>
      <c r="I140" s="24">
        <f>VLOOKUP($C140,'[1]только промо'!$F$4:$N$25000,4,0)</f>
        <v>498.96</v>
      </c>
      <c r="J140" s="24">
        <f>'[1]только промо'!J135</f>
        <v>83.16</v>
      </c>
      <c r="K140" s="24">
        <f t="shared" si="18"/>
        <v>200.04000000000002</v>
      </c>
      <c r="L140" s="26">
        <f t="shared" si="19"/>
        <v>28.618025751072963</v>
      </c>
      <c r="M140" s="24">
        <f>VLOOKUP($C140,[1]ПМ_Наташа!$F:$AD,'[1]Таблица 1 Приложения 1'!M$13,0)</f>
        <v>818.95</v>
      </c>
      <c r="N140" s="24">
        <f>VLOOKUP($C140,'[1]только промо'!$F$4:$N$25000,6,0)</f>
        <v>558.91000000000008</v>
      </c>
      <c r="O140" s="24">
        <f>'[1]только промо'!L135</f>
        <v>50.81</v>
      </c>
      <c r="P140" s="24">
        <f t="shared" si="20"/>
        <v>260.03999999999996</v>
      </c>
      <c r="Q140" s="26">
        <f t="shared" si="21"/>
        <v>31.752854264607112</v>
      </c>
      <c r="R140" s="24">
        <f>VLOOKUP($C140,[1]ПМ_Наташа!$F:$AD,'[1]Таблица 1 Приложения 1'!R$13,0)</f>
        <v>898.80000000000007</v>
      </c>
      <c r="S140" s="24">
        <f>VLOOKUP($C140,'[1]только промо'!$F$4:$N$25000,8,0)</f>
        <v>798.96</v>
      </c>
      <c r="T140" s="24">
        <f>'[1]только промо'!N135</f>
        <v>33.29</v>
      </c>
      <c r="U140" s="24">
        <f t="shared" si="22"/>
        <v>99.840000000000032</v>
      </c>
      <c r="V140" s="26">
        <f t="shared" si="23"/>
        <v>11.108144192256342</v>
      </c>
    </row>
    <row r="141" spans="1:22" s="27" customFormat="1" x14ac:dyDescent="0.25">
      <c r="A141" s="21">
        <f>'[1]только промо'!E136</f>
        <v>1024643</v>
      </c>
      <c r="B141" s="22" t="str">
        <f>'[1]только промо'!C136</f>
        <v>Смартфон / планшет</v>
      </c>
      <c r="C141" s="23" t="str">
        <f>'[1]только промо'!F136</f>
        <v>Honor X9c Smart 8/256 BRC-NX1 черн</v>
      </c>
      <c r="D141" s="24">
        <f>VLOOKUP($C141,[1]ПМ_Наташа!$F:$AD,'[1]Таблица 1 Приложения 1'!D$13,0)</f>
        <v>569</v>
      </c>
      <c r="E141" s="24">
        <f>VLOOKUP(C141,'[1]только промо'!$F$4:$N$25000,3,0)</f>
        <v>499</v>
      </c>
      <c r="F141" s="24">
        <f t="shared" si="16"/>
        <v>70</v>
      </c>
      <c r="G141" s="25">
        <f t="shared" si="17"/>
        <v>12.302284710017574</v>
      </c>
      <c r="H141" s="24">
        <f>VLOOKUP($C141,[1]ПМ_Наташа!$F:$AD,'[1]Таблица 1 Приложения 1'!H$13,0)</f>
        <v>699</v>
      </c>
      <c r="I141" s="24">
        <f>VLOOKUP($C141,'[1]только промо'!$F$4:$N$25000,4,0)</f>
        <v>498.96</v>
      </c>
      <c r="J141" s="24">
        <f>'[1]только промо'!J136</f>
        <v>83.16</v>
      </c>
      <c r="K141" s="24">
        <f t="shared" si="18"/>
        <v>200.04000000000002</v>
      </c>
      <c r="L141" s="26">
        <f t="shared" si="19"/>
        <v>28.618025751072963</v>
      </c>
      <c r="M141" s="24">
        <f>VLOOKUP($C141,[1]ПМ_Наташа!$F:$AD,'[1]Таблица 1 Приложения 1'!M$13,0)</f>
        <v>818.95</v>
      </c>
      <c r="N141" s="24">
        <f>VLOOKUP($C141,'[1]только промо'!$F$4:$N$25000,6,0)</f>
        <v>558.91000000000008</v>
      </c>
      <c r="O141" s="24">
        <f>'[1]только промо'!L136</f>
        <v>50.81</v>
      </c>
      <c r="P141" s="24">
        <f t="shared" si="20"/>
        <v>260.03999999999996</v>
      </c>
      <c r="Q141" s="26">
        <f t="shared" si="21"/>
        <v>31.752854264607112</v>
      </c>
      <c r="R141" s="24">
        <f>VLOOKUP($C141,[1]ПМ_Наташа!$F:$AD,'[1]Таблица 1 Приложения 1'!R$13,0)</f>
        <v>898.80000000000007</v>
      </c>
      <c r="S141" s="24">
        <f>VLOOKUP($C141,'[1]только промо'!$F$4:$N$25000,8,0)</f>
        <v>798.96</v>
      </c>
      <c r="T141" s="24">
        <f>'[1]только промо'!N136</f>
        <v>33.29</v>
      </c>
      <c r="U141" s="24">
        <f t="shared" si="22"/>
        <v>99.840000000000032</v>
      </c>
      <c r="V141" s="26">
        <f t="shared" si="23"/>
        <v>11.108144192256342</v>
      </c>
    </row>
    <row r="142" spans="1:22" s="27" customFormat="1" x14ac:dyDescent="0.25">
      <c r="A142" s="21">
        <f>'[1]только промо'!E137</f>
        <v>1022484</v>
      </c>
      <c r="B142" s="22" t="str">
        <f>'[1]только промо'!C137</f>
        <v>Смартфон / планшет</v>
      </c>
      <c r="C142" s="23" t="str">
        <f>'[1]только промо'!F137</f>
        <v>Redmi A3 3/64 синий</v>
      </c>
      <c r="D142" s="24">
        <f>VLOOKUP($C142,[1]ПМ_Наташа!$F:$AD,'[1]Таблица 1 Приложения 1'!D$13,0)</f>
        <v>229</v>
      </c>
      <c r="E142" s="24">
        <f>VLOOKUP(C142,'[1]только промо'!$F$4:$N$25000,3,0)</f>
        <v>159</v>
      </c>
      <c r="F142" s="24">
        <f t="shared" si="16"/>
        <v>70</v>
      </c>
      <c r="G142" s="25">
        <f t="shared" si="17"/>
        <v>30.567685589519655</v>
      </c>
      <c r="H142" s="24">
        <f>VLOOKUP($C142,[1]ПМ_Наташа!$F:$AD,'[1]Таблица 1 Приложения 1'!H$13,0)</f>
        <v>228.95999999999998</v>
      </c>
      <c r="I142" s="24">
        <f>VLOOKUP($C142,'[1]только промо'!$F$4:$N$25000,4,0)</f>
        <v>219</v>
      </c>
      <c r="J142" s="24">
        <f>'[1]только промо'!J137</f>
        <v>36.5</v>
      </c>
      <c r="K142" s="24">
        <f t="shared" si="18"/>
        <v>9.9599999999999795</v>
      </c>
      <c r="L142" s="26">
        <f t="shared" si="19"/>
        <v>4.3501048218029243</v>
      </c>
      <c r="M142" s="24">
        <f>VLOOKUP($C142,[1]ПМ_Наташа!$F:$AD,'[1]Таблица 1 Приложения 1'!M$13,0)</f>
        <v>248.92999999999998</v>
      </c>
      <c r="N142" s="24">
        <f>VLOOKUP($C142,'[1]только промо'!$F$4:$N$25000,6,0)</f>
        <v>228.91</v>
      </c>
      <c r="O142" s="24">
        <f>'[1]только промо'!L137</f>
        <v>20.81</v>
      </c>
      <c r="P142" s="24">
        <f t="shared" si="20"/>
        <v>20.019999999999982</v>
      </c>
      <c r="Q142" s="26">
        <f t="shared" si="21"/>
        <v>8.0424215642951769</v>
      </c>
      <c r="R142" s="24">
        <f>VLOOKUP($C142,[1]ПМ_Наташа!$F:$AD,'[1]Таблица 1 Приложения 1'!R$13,0)</f>
        <v>268.79999999999995</v>
      </c>
      <c r="S142" s="24">
        <f>VLOOKUP($C142,'[1]только промо'!$F$4:$N$25000,8,0)</f>
        <v>258.95999999999998</v>
      </c>
      <c r="T142" s="24">
        <f>'[1]только промо'!N137</f>
        <v>10.79</v>
      </c>
      <c r="U142" s="24">
        <f t="shared" si="22"/>
        <v>9.839999999999975</v>
      </c>
      <c r="V142" s="26">
        <f t="shared" si="23"/>
        <v>3.6607142857142727</v>
      </c>
    </row>
    <row r="143" spans="1:22" s="27" customFormat="1" x14ac:dyDescent="0.25">
      <c r="A143" s="21">
        <f>'[1]только промо'!E138</f>
        <v>1022487</v>
      </c>
      <c r="B143" s="22" t="str">
        <f>'[1]только промо'!C138</f>
        <v>Смартфон / планшет</v>
      </c>
      <c r="C143" s="23" t="str">
        <f>'[1]только промо'!F138</f>
        <v>Redmi A3 3/64 зеленый</v>
      </c>
      <c r="D143" s="24">
        <f>VLOOKUP($C143,[1]ПМ_Наташа!$F:$AD,'[1]Таблица 1 Приложения 1'!D$13,0)</f>
        <v>229</v>
      </c>
      <c r="E143" s="24">
        <f>VLOOKUP(C143,'[1]только промо'!$F$4:$N$25000,3,0)</f>
        <v>159</v>
      </c>
      <c r="F143" s="24">
        <f t="shared" si="16"/>
        <v>70</v>
      </c>
      <c r="G143" s="25">
        <f t="shared" si="17"/>
        <v>30.567685589519655</v>
      </c>
      <c r="H143" s="24">
        <f>VLOOKUP($C143,[1]ПМ_Наташа!$F:$AD,'[1]Таблица 1 Приложения 1'!H$13,0)</f>
        <v>228.95999999999998</v>
      </c>
      <c r="I143" s="24">
        <f>VLOOKUP($C143,'[1]только промо'!$F$4:$N$25000,4,0)</f>
        <v>219</v>
      </c>
      <c r="J143" s="24">
        <f>'[1]только промо'!J138</f>
        <v>36.5</v>
      </c>
      <c r="K143" s="24">
        <f t="shared" si="18"/>
        <v>9.9599999999999795</v>
      </c>
      <c r="L143" s="26">
        <f t="shared" si="19"/>
        <v>4.3501048218029243</v>
      </c>
      <c r="M143" s="24">
        <f>VLOOKUP($C143,[1]ПМ_Наташа!$F:$AD,'[1]Таблица 1 Приложения 1'!M$13,0)</f>
        <v>248.92999999999998</v>
      </c>
      <c r="N143" s="24">
        <f>VLOOKUP($C143,'[1]только промо'!$F$4:$N$25000,6,0)</f>
        <v>228.91</v>
      </c>
      <c r="O143" s="24">
        <f>'[1]только промо'!L138</f>
        <v>20.81</v>
      </c>
      <c r="P143" s="24">
        <f t="shared" si="20"/>
        <v>20.019999999999982</v>
      </c>
      <c r="Q143" s="26">
        <f t="shared" si="21"/>
        <v>8.0424215642951769</v>
      </c>
      <c r="R143" s="24">
        <f>VLOOKUP($C143,[1]ПМ_Наташа!$F:$AD,'[1]Таблица 1 Приложения 1'!R$13,0)</f>
        <v>268.79999999999995</v>
      </c>
      <c r="S143" s="24">
        <f>VLOOKUP($C143,'[1]только промо'!$F$4:$N$25000,8,0)</f>
        <v>258.95999999999998</v>
      </c>
      <c r="T143" s="24">
        <f>'[1]только промо'!N138</f>
        <v>10.79</v>
      </c>
      <c r="U143" s="24">
        <f t="shared" si="22"/>
        <v>9.839999999999975</v>
      </c>
      <c r="V143" s="26">
        <f t="shared" si="23"/>
        <v>3.6607142857142727</v>
      </c>
    </row>
    <row r="144" spans="1:22" s="27" customFormat="1" x14ac:dyDescent="0.25">
      <c r="A144" s="21">
        <f>'[1]только промо'!E139</f>
        <v>1022490</v>
      </c>
      <c r="B144" s="22" t="str">
        <f>'[1]только промо'!C139</f>
        <v>Смартфон / планшет</v>
      </c>
      <c r="C144" s="23" t="str">
        <f>'[1]только промо'!F139</f>
        <v>Redmi A3 3/64 черный</v>
      </c>
      <c r="D144" s="24">
        <f>VLOOKUP($C144,[1]ПМ_Наташа!$F:$AD,'[1]Таблица 1 Приложения 1'!D$13,0)</f>
        <v>229</v>
      </c>
      <c r="E144" s="24">
        <f>VLOOKUP(C144,'[1]только промо'!$F$4:$N$25000,3,0)</f>
        <v>159</v>
      </c>
      <c r="F144" s="24">
        <f t="shared" si="16"/>
        <v>70</v>
      </c>
      <c r="G144" s="25">
        <f t="shared" si="17"/>
        <v>30.567685589519655</v>
      </c>
      <c r="H144" s="24">
        <f>VLOOKUP($C144,[1]ПМ_Наташа!$F:$AD,'[1]Таблица 1 Приложения 1'!H$13,0)</f>
        <v>228.95999999999998</v>
      </c>
      <c r="I144" s="24">
        <f>VLOOKUP($C144,'[1]только промо'!$F$4:$N$25000,4,0)</f>
        <v>219</v>
      </c>
      <c r="J144" s="24">
        <f>'[1]только промо'!J139</f>
        <v>36.5</v>
      </c>
      <c r="K144" s="24">
        <f t="shared" si="18"/>
        <v>9.9599999999999795</v>
      </c>
      <c r="L144" s="26">
        <f t="shared" si="19"/>
        <v>4.3501048218029243</v>
      </c>
      <c r="M144" s="24">
        <f>VLOOKUP($C144,[1]ПМ_Наташа!$F:$AD,'[1]Таблица 1 Приложения 1'!M$13,0)</f>
        <v>248.92999999999998</v>
      </c>
      <c r="N144" s="24">
        <f>VLOOKUP($C144,'[1]только промо'!$F$4:$N$25000,6,0)</f>
        <v>228.91</v>
      </c>
      <c r="O144" s="24">
        <f>'[1]только промо'!L139</f>
        <v>20.81</v>
      </c>
      <c r="P144" s="24">
        <f t="shared" si="20"/>
        <v>20.019999999999982</v>
      </c>
      <c r="Q144" s="26">
        <f t="shared" si="21"/>
        <v>8.0424215642951769</v>
      </c>
      <c r="R144" s="24">
        <f>VLOOKUP($C144,[1]ПМ_Наташа!$F:$AD,'[1]Таблица 1 Приложения 1'!R$13,0)</f>
        <v>268.79999999999995</v>
      </c>
      <c r="S144" s="24">
        <f>VLOOKUP($C144,'[1]только промо'!$F$4:$N$25000,8,0)</f>
        <v>258.95999999999998</v>
      </c>
      <c r="T144" s="24">
        <f>'[1]только промо'!N139</f>
        <v>10.79</v>
      </c>
      <c r="U144" s="24">
        <f t="shared" si="22"/>
        <v>9.839999999999975</v>
      </c>
      <c r="V144" s="26">
        <f t="shared" si="23"/>
        <v>3.6607142857142727</v>
      </c>
    </row>
    <row r="145" spans="1:22" s="27" customFormat="1" x14ac:dyDescent="0.25">
      <c r="A145" s="21">
        <f>'[1]только промо'!E140</f>
        <v>1025256</v>
      </c>
      <c r="B145" s="22" t="str">
        <f>'[1]только промо'!C140</f>
        <v>Смартфон / планшет</v>
      </c>
      <c r="C145" s="23" t="str">
        <f>'[1]только промо'!F140</f>
        <v>Redmi A3x 3/64 черн</v>
      </c>
      <c r="D145" s="24">
        <f>VLOOKUP($C145,[1]ПМ_Наташа!$F:$AD,'[1]Таблица 1 Приложения 1'!D$13,0)</f>
        <v>229</v>
      </c>
      <c r="E145" s="24">
        <f>VLOOKUP(C145,'[1]только промо'!$F$4:$N$25000,3,0)</f>
        <v>159</v>
      </c>
      <c r="F145" s="24">
        <f t="shared" si="16"/>
        <v>70</v>
      </c>
      <c r="G145" s="25">
        <f t="shared" si="17"/>
        <v>30.567685589519655</v>
      </c>
      <c r="H145" s="24">
        <f>VLOOKUP($C145,[1]ПМ_Наташа!$F:$AD,'[1]Таблица 1 Приложения 1'!H$13,0)</f>
        <v>228.95999999999998</v>
      </c>
      <c r="I145" s="24">
        <f>VLOOKUP($C145,'[1]только промо'!$F$4:$N$25000,4,0)</f>
        <v>219</v>
      </c>
      <c r="J145" s="24">
        <f>'[1]только промо'!J140</f>
        <v>36.5</v>
      </c>
      <c r="K145" s="24">
        <f t="shared" si="18"/>
        <v>9.9599999999999795</v>
      </c>
      <c r="L145" s="26">
        <f t="shared" si="19"/>
        <v>4.3501048218029243</v>
      </c>
      <c r="M145" s="24">
        <f>VLOOKUP($C145,[1]ПМ_Наташа!$F:$AD,'[1]Таблица 1 Приложения 1'!M$13,0)</f>
        <v>248.92999999999998</v>
      </c>
      <c r="N145" s="24">
        <f>VLOOKUP($C145,'[1]только промо'!$F$4:$N$25000,6,0)</f>
        <v>228.91</v>
      </c>
      <c r="O145" s="24">
        <f>'[1]только промо'!L140</f>
        <v>20.81</v>
      </c>
      <c r="P145" s="24">
        <f t="shared" si="20"/>
        <v>20.019999999999982</v>
      </c>
      <c r="Q145" s="26">
        <f t="shared" si="21"/>
        <v>8.0424215642951769</v>
      </c>
      <c r="R145" s="24">
        <f>VLOOKUP($C145,[1]ПМ_Наташа!$F:$AD,'[1]Таблица 1 Приложения 1'!R$13,0)</f>
        <v>268.79999999999995</v>
      </c>
      <c r="S145" s="24">
        <f>VLOOKUP($C145,'[1]только промо'!$F$4:$N$25000,8,0)</f>
        <v>258.95999999999998</v>
      </c>
      <c r="T145" s="24">
        <f>'[1]только промо'!N140</f>
        <v>10.79</v>
      </c>
      <c r="U145" s="24">
        <f t="shared" si="22"/>
        <v>9.839999999999975</v>
      </c>
      <c r="V145" s="26">
        <f t="shared" si="23"/>
        <v>3.6607142857142727</v>
      </c>
    </row>
    <row r="146" spans="1:22" s="27" customFormat="1" x14ac:dyDescent="0.25">
      <c r="A146" s="21">
        <f>'[1]только промо'!E141</f>
        <v>1025258</v>
      </c>
      <c r="B146" s="22" t="str">
        <f>'[1]только промо'!C141</f>
        <v>Смартфон / планшет</v>
      </c>
      <c r="C146" s="23" t="str">
        <f>'[1]только промо'!F141</f>
        <v>Redmi A3x 3/64 бел</v>
      </c>
      <c r="D146" s="24">
        <f>VLOOKUP($C146,[1]ПМ_Наташа!$F:$AD,'[1]Таблица 1 Приложения 1'!D$13,0)</f>
        <v>229</v>
      </c>
      <c r="E146" s="24">
        <f>VLOOKUP(C146,'[1]только промо'!$F$4:$N$25000,3,0)</f>
        <v>159</v>
      </c>
      <c r="F146" s="24">
        <f t="shared" si="16"/>
        <v>70</v>
      </c>
      <c r="G146" s="25">
        <f t="shared" si="17"/>
        <v>30.567685589519655</v>
      </c>
      <c r="H146" s="24">
        <f>VLOOKUP($C146,[1]ПМ_Наташа!$F:$AD,'[1]Таблица 1 Приложения 1'!H$13,0)</f>
        <v>228.95999999999998</v>
      </c>
      <c r="I146" s="24">
        <f>VLOOKUP($C146,'[1]только промо'!$F$4:$N$25000,4,0)</f>
        <v>219</v>
      </c>
      <c r="J146" s="24">
        <f>'[1]только промо'!J141</f>
        <v>36.5</v>
      </c>
      <c r="K146" s="24">
        <f t="shared" si="18"/>
        <v>9.9599999999999795</v>
      </c>
      <c r="L146" s="26">
        <f t="shared" si="19"/>
        <v>4.3501048218029243</v>
      </c>
      <c r="M146" s="24">
        <f>VLOOKUP($C146,[1]ПМ_Наташа!$F:$AD,'[1]Таблица 1 Приложения 1'!M$13,0)</f>
        <v>248.92999999999998</v>
      </c>
      <c r="N146" s="24">
        <f>VLOOKUP($C146,'[1]только промо'!$F$4:$N$25000,6,0)</f>
        <v>228.91</v>
      </c>
      <c r="O146" s="24">
        <f>'[1]только промо'!L141</f>
        <v>20.81</v>
      </c>
      <c r="P146" s="24">
        <f t="shared" si="20"/>
        <v>20.019999999999982</v>
      </c>
      <c r="Q146" s="26">
        <f t="shared" si="21"/>
        <v>8.0424215642951769</v>
      </c>
      <c r="R146" s="24">
        <f>VLOOKUP($C146,[1]ПМ_Наташа!$F:$AD,'[1]Таблица 1 Приложения 1'!R$13,0)</f>
        <v>268.79999999999995</v>
      </c>
      <c r="S146" s="24">
        <f>VLOOKUP($C146,'[1]только промо'!$F$4:$N$25000,8,0)</f>
        <v>258.95999999999998</v>
      </c>
      <c r="T146" s="24">
        <f>'[1]только промо'!N141</f>
        <v>10.79</v>
      </c>
      <c r="U146" s="24">
        <f t="shared" si="22"/>
        <v>9.839999999999975</v>
      </c>
      <c r="V146" s="26">
        <f t="shared" si="23"/>
        <v>3.6607142857142727</v>
      </c>
    </row>
    <row r="147" spans="1:22" s="27" customFormat="1" x14ac:dyDescent="0.25">
      <c r="A147" s="21">
        <f>'[1]только промо'!E142</f>
        <v>1025260</v>
      </c>
      <c r="B147" s="22" t="str">
        <f>'[1]только промо'!C142</f>
        <v>Смартфон / планшет</v>
      </c>
      <c r="C147" s="23" t="str">
        <f>'[1]только промо'!F142</f>
        <v>Redmi A3x 3/64 зел</v>
      </c>
      <c r="D147" s="24">
        <f>VLOOKUP($C147,[1]ПМ_Наташа!$F:$AD,'[1]Таблица 1 Приложения 1'!D$13,0)</f>
        <v>229</v>
      </c>
      <c r="E147" s="24">
        <f>VLOOKUP(C147,'[1]только промо'!$F$4:$N$25000,3,0)</f>
        <v>159</v>
      </c>
      <c r="F147" s="24">
        <f t="shared" si="16"/>
        <v>70</v>
      </c>
      <c r="G147" s="25">
        <f t="shared" si="17"/>
        <v>30.567685589519655</v>
      </c>
      <c r="H147" s="24">
        <f>VLOOKUP($C147,[1]ПМ_Наташа!$F:$AD,'[1]Таблица 1 Приложения 1'!H$13,0)</f>
        <v>228.95999999999998</v>
      </c>
      <c r="I147" s="24">
        <f>VLOOKUP($C147,'[1]только промо'!$F$4:$N$25000,4,0)</f>
        <v>219</v>
      </c>
      <c r="J147" s="24">
        <f>'[1]только промо'!J142</f>
        <v>36.5</v>
      </c>
      <c r="K147" s="24">
        <f t="shared" si="18"/>
        <v>9.9599999999999795</v>
      </c>
      <c r="L147" s="26">
        <f t="shared" si="19"/>
        <v>4.3501048218029243</v>
      </c>
      <c r="M147" s="24">
        <f>VLOOKUP($C147,[1]ПМ_Наташа!$F:$AD,'[1]Таблица 1 Приложения 1'!M$13,0)</f>
        <v>248.92999999999998</v>
      </c>
      <c r="N147" s="24">
        <f>VLOOKUP($C147,'[1]только промо'!$F$4:$N$25000,6,0)</f>
        <v>228.91</v>
      </c>
      <c r="O147" s="24">
        <f>'[1]только промо'!L142</f>
        <v>20.81</v>
      </c>
      <c r="P147" s="24">
        <f t="shared" si="20"/>
        <v>20.019999999999982</v>
      </c>
      <c r="Q147" s="26">
        <f t="shared" si="21"/>
        <v>8.0424215642951769</v>
      </c>
      <c r="R147" s="24">
        <f>VLOOKUP($C147,[1]ПМ_Наташа!$F:$AD,'[1]Таблица 1 Приложения 1'!R$13,0)</f>
        <v>268.79999999999995</v>
      </c>
      <c r="S147" s="24">
        <f>VLOOKUP($C147,'[1]только промо'!$F$4:$N$25000,8,0)</f>
        <v>258.95999999999998</v>
      </c>
      <c r="T147" s="24">
        <f>'[1]только промо'!N142</f>
        <v>10.79</v>
      </c>
      <c r="U147" s="24">
        <f t="shared" si="22"/>
        <v>9.839999999999975</v>
      </c>
      <c r="V147" s="26">
        <f t="shared" si="23"/>
        <v>3.6607142857142727</v>
      </c>
    </row>
    <row r="148" spans="1:22" s="27" customFormat="1" x14ac:dyDescent="0.25">
      <c r="A148" s="21">
        <f>'[1]только промо'!E143</f>
        <v>1021886</v>
      </c>
      <c r="B148" s="22" t="str">
        <f>'[1]только промо'!C143</f>
        <v>Смартфон / планшет</v>
      </c>
      <c r="C148" s="23" t="str">
        <f>'[1]только промо'!F143</f>
        <v>Redmi A3 4/128 синий</v>
      </c>
      <c r="D148" s="24">
        <f>VLOOKUP($C148,[1]ПМ_Наташа!$F:$AD,'[1]Таблица 1 Приложения 1'!D$13,0)</f>
        <v>299</v>
      </c>
      <c r="E148" s="24">
        <f>VLOOKUP(C148,'[1]только промо'!$F$4:$N$25000,3,0)</f>
        <v>199</v>
      </c>
      <c r="F148" s="24">
        <f t="shared" si="16"/>
        <v>100</v>
      </c>
      <c r="G148" s="25">
        <f t="shared" si="17"/>
        <v>33.444816053511708</v>
      </c>
      <c r="H148" s="24">
        <f>VLOOKUP($C148,[1]ПМ_Наташа!$F:$AD,'[1]Таблица 1 Приложения 1'!H$13,0)</f>
        <v>298.92</v>
      </c>
      <c r="I148" s="24">
        <f>VLOOKUP($C148,'[1]только промо'!$F$4:$N$25000,4,0)</f>
        <v>288.95999999999998</v>
      </c>
      <c r="J148" s="24">
        <f>'[1]только промо'!J143</f>
        <v>48.16</v>
      </c>
      <c r="K148" s="24">
        <f t="shared" si="18"/>
        <v>9.9600000000000364</v>
      </c>
      <c r="L148" s="26">
        <f t="shared" si="19"/>
        <v>3.3319951826575767</v>
      </c>
      <c r="M148" s="24">
        <f>VLOOKUP($C148,[1]ПМ_Наташа!$F:$AD,'[1]Таблица 1 Приложения 1'!M$13,0)</f>
        <v>328.9</v>
      </c>
      <c r="N148" s="24">
        <f>VLOOKUP($C148,'[1]только промо'!$F$4:$N$25000,6,0)</f>
        <v>298.98</v>
      </c>
      <c r="O148" s="24">
        <f>'[1]только промо'!L143</f>
        <v>27.18</v>
      </c>
      <c r="P148" s="24">
        <f t="shared" si="20"/>
        <v>29.919999999999959</v>
      </c>
      <c r="Q148" s="26">
        <f t="shared" si="21"/>
        <v>9.096989966555169</v>
      </c>
      <c r="R148" s="24">
        <f>VLOOKUP($C148,[1]ПМ_Наташа!$F:$AD,'[1]Таблица 1 Приложения 1'!R$13,0)</f>
        <v>348.96</v>
      </c>
      <c r="S148" s="24">
        <f>VLOOKUP($C148,'[1]только промо'!$F$4:$N$25000,8,0)</f>
        <v>338.88</v>
      </c>
      <c r="T148" s="24">
        <f>'[1]только промо'!N143</f>
        <v>14.12</v>
      </c>
      <c r="U148" s="24">
        <f t="shared" si="22"/>
        <v>10.079999999999984</v>
      </c>
      <c r="V148" s="26">
        <f t="shared" si="23"/>
        <v>2.8885832187070082</v>
      </c>
    </row>
    <row r="149" spans="1:22" s="27" customFormat="1" x14ac:dyDescent="0.25">
      <c r="A149" s="21">
        <f>'[1]только промо'!E144</f>
        <v>1021888</v>
      </c>
      <c r="B149" s="22" t="str">
        <f>'[1]только промо'!C144</f>
        <v>Смартфон / планшет</v>
      </c>
      <c r="C149" s="23" t="str">
        <f>'[1]только промо'!F144</f>
        <v>Redmi A3 4/128 зеленый</v>
      </c>
      <c r="D149" s="24">
        <f>VLOOKUP($C149,[1]ПМ_Наташа!$F:$AD,'[1]Таблица 1 Приложения 1'!D$13,0)</f>
        <v>299</v>
      </c>
      <c r="E149" s="24">
        <f>VLOOKUP(C149,'[1]только промо'!$F$4:$N$25000,3,0)</f>
        <v>199</v>
      </c>
      <c r="F149" s="24">
        <f t="shared" si="16"/>
        <v>100</v>
      </c>
      <c r="G149" s="25">
        <f t="shared" si="17"/>
        <v>33.444816053511708</v>
      </c>
      <c r="H149" s="24">
        <f>VLOOKUP($C149,[1]ПМ_Наташа!$F:$AD,'[1]Таблица 1 Приложения 1'!H$13,0)</f>
        <v>298.92</v>
      </c>
      <c r="I149" s="24">
        <f>VLOOKUP($C149,'[1]только промо'!$F$4:$N$25000,4,0)</f>
        <v>288.95999999999998</v>
      </c>
      <c r="J149" s="24">
        <f>'[1]только промо'!J144</f>
        <v>48.16</v>
      </c>
      <c r="K149" s="24">
        <f t="shared" si="18"/>
        <v>9.9600000000000364</v>
      </c>
      <c r="L149" s="26">
        <f t="shared" si="19"/>
        <v>3.3319951826575767</v>
      </c>
      <c r="M149" s="24">
        <f>VLOOKUP($C149,[1]ПМ_Наташа!$F:$AD,'[1]Таблица 1 Приложения 1'!M$13,0)</f>
        <v>328.9</v>
      </c>
      <c r="N149" s="24">
        <f>VLOOKUP($C149,'[1]только промо'!$F$4:$N$25000,6,0)</f>
        <v>298.98</v>
      </c>
      <c r="O149" s="24">
        <f>'[1]только промо'!L144</f>
        <v>27.18</v>
      </c>
      <c r="P149" s="24">
        <f t="shared" si="20"/>
        <v>29.919999999999959</v>
      </c>
      <c r="Q149" s="26">
        <f t="shared" si="21"/>
        <v>9.096989966555169</v>
      </c>
      <c r="R149" s="24">
        <f>VLOOKUP($C149,[1]ПМ_Наташа!$F:$AD,'[1]Таблица 1 Приложения 1'!R$13,0)</f>
        <v>348.96</v>
      </c>
      <c r="S149" s="24">
        <f>VLOOKUP($C149,'[1]только промо'!$F$4:$N$25000,8,0)</f>
        <v>338.88</v>
      </c>
      <c r="T149" s="24">
        <f>'[1]только промо'!N144</f>
        <v>14.12</v>
      </c>
      <c r="U149" s="24">
        <f t="shared" si="22"/>
        <v>10.079999999999984</v>
      </c>
      <c r="V149" s="26">
        <f t="shared" si="23"/>
        <v>2.8885832187070082</v>
      </c>
    </row>
    <row r="150" spans="1:22" s="27" customFormat="1" x14ac:dyDescent="0.25">
      <c r="A150" s="21">
        <f>'[1]только промо'!E145</f>
        <v>1021890</v>
      </c>
      <c r="B150" s="22" t="str">
        <f>'[1]только промо'!C145</f>
        <v>Смартфон / планшет</v>
      </c>
      <c r="C150" s="23" t="str">
        <f>'[1]только промо'!F145</f>
        <v>Redmi A3 4/128 черный</v>
      </c>
      <c r="D150" s="24">
        <f>VLOOKUP($C150,[1]ПМ_Наташа!$F:$AD,'[1]Таблица 1 Приложения 1'!D$13,0)</f>
        <v>299</v>
      </c>
      <c r="E150" s="24">
        <f>VLOOKUP(C150,'[1]только промо'!$F$4:$N$25000,3,0)</f>
        <v>199</v>
      </c>
      <c r="F150" s="24">
        <f t="shared" si="16"/>
        <v>100</v>
      </c>
      <c r="G150" s="25">
        <f t="shared" si="17"/>
        <v>33.444816053511708</v>
      </c>
      <c r="H150" s="24">
        <f>VLOOKUP($C150,[1]ПМ_Наташа!$F:$AD,'[1]Таблица 1 Приложения 1'!H$13,0)</f>
        <v>298.92</v>
      </c>
      <c r="I150" s="24">
        <f>VLOOKUP($C150,'[1]только промо'!$F$4:$N$25000,4,0)</f>
        <v>288.95999999999998</v>
      </c>
      <c r="J150" s="24">
        <f>'[1]только промо'!J145</f>
        <v>48.16</v>
      </c>
      <c r="K150" s="24">
        <f t="shared" si="18"/>
        <v>9.9600000000000364</v>
      </c>
      <c r="L150" s="26">
        <f t="shared" si="19"/>
        <v>3.3319951826575767</v>
      </c>
      <c r="M150" s="24">
        <f>VLOOKUP($C150,[1]ПМ_Наташа!$F:$AD,'[1]Таблица 1 Приложения 1'!M$13,0)</f>
        <v>328.9</v>
      </c>
      <c r="N150" s="24">
        <f>VLOOKUP($C150,'[1]только промо'!$F$4:$N$25000,6,0)</f>
        <v>298.98</v>
      </c>
      <c r="O150" s="24">
        <f>'[1]только промо'!L145</f>
        <v>27.18</v>
      </c>
      <c r="P150" s="24">
        <f t="shared" si="20"/>
        <v>29.919999999999959</v>
      </c>
      <c r="Q150" s="26">
        <f t="shared" si="21"/>
        <v>9.096989966555169</v>
      </c>
      <c r="R150" s="24">
        <f>VLOOKUP($C150,[1]ПМ_Наташа!$F:$AD,'[1]Таблица 1 Приложения 1'!R$13,0)</f>
        <v>348.96</v>
      </c>
      <c r="S150" s="24">
        <f>VLOOKUP($C150,'[1]только промо'!$F$4:$N$25000,8,0)</f>
        <v>338.88</v>
      </c>
      <c r="T150" s="24">
        <f>'[1]только промо'!N145</f>
        <v>14.12</v>
      </c>
      <c r="U150" s="24">
        <f t="shared" si="22"/>
        <v>10.079999999999984</v>
      </c>
      <c r="V150" s="26">
        <f t="shared" si="23"/>
        <v>2.8885832187070082</v>
      </c>
    </row>
    <row r="151" spans="1:22" s="27" customFormat="1" x14ac:dyDescent="0.25">
      <c r="A151" s="21">
        <f>'[1]только промо'!E146</f>
        <v>1023821</v>
      </c>
      <c r="B151" s="22" t="str">
        <f>'[1]только промо'!C146</f>
        <v>Смартфон / планшет</v>
      </c>
      <c r="C151" s="23" t="str">
        <f>'[1]только промо'!F146</f>
        <v>Redmi 14C 4/128 фиол</v>
      </c>
      <c r="D151" s="24">
        <f>VLOOKUP($C151,[1]ПМ_Наташа!$F:$AD,'[1]Таблица 1 Приложения 1'!D$13,0)</f>
        <v>299</v>
      </c>
      <c r="E151" s="24">
        <f>VLOOKUP(C151,'[1]только промо'!$F$4:$N$25000,3,0)</f>
        <v>239</v>
      </c>
      <c r="F151" s="24">
        <f t="shared" si="16"/>
        <v>60</v>
      </c>
      <c r="G151" s="25">
        <f t="shared" si="17"/>
        <v>20.066889632107021</v>
      </c>
      <c r="H151" s="24">
        <f>VLOOKUP($C151,[1]ПМ_Наташа!$F:$AD,'[1]Таблица 1 Приложения 1'!H$13,0)</f>
        <v>298.92</v>
      </c>
      <c r="I151" s="24">
        <f>VLOOKUP($C151,'[1]только промо'!$F$4:$N$25000,4,0)</f>
        <v>238.98</v>
      </c>
      <c r="J151" s="24">
        <f>'[1]только промо'!J146</f>
        <v>39.83</v>
      </c>
      <c r="K151" s="24">
        <f t="shared" si="18"/>
        <v>59.940000000000026</v>
      </c>
      <c r="L151" s="26">
        <f t="shared" si="19"/>
        <v>20.052187876354889</v>
      </c>
      <c r="M151" s="24">
        <f>VLOOKUP($C151,[1]ПМ_Наташа!$F:$AD,'[1]Таблица 1 Приложения 1'!M$13,0)</f>
        <v>328.9</v>
      </c>
      <c r="N151" s="24">
        <f>VLOOKUP($C151,'[1]только промо'!$F$4:$N$25000,6,0)</f>
        <v>298.98</v>
      </c>
      <c r="O151" s="24">
        <f>'[1]только промо'!L146</f>
        <v>27.18</v>
      </c>
      <c r="P151" s="24">
        <f t="shared" si="20"/>
        <v>29.919999999999959</v>
      </c>
      <c r="Q151" s="26">
        <f t="shared" si="21"/>
        <v>9.096989966555169</v>
      </c>
      <c r="R151" s="24">
        <f>VLOOKUP($C151,[1]ПМ_Наташа!$F:$AD,'[1]Таблица 1 Приложения 1'!R$13,0)</f>
        <v>358.79999999999995</v>
      </c>
      <c r="S151" s="24">
        <f>VLOOKUP($C151,'[1]только промо'!$F$4:$N$25000,8,0)</f>
        <v>298.56</v>
      </c>
      <c r="T151" s="24">
        <f>'[1]только промо'!N146</f>
        <v>12.44</v>
      </c>
      <c r="U151" s="24">
        <f t="shared" si="22"/>
        <v>60.239999999999952</v>
      </c>
      <c r="V151" s="26">
        <f t="shared" si="23"/>
        <v>16.789297658862868</v>
      </c>
    </row>
    <row r="152" spans="1:22" s="27" customFormat="1" x14ac:dyDescent="0.25">
      <c r="A152" s="21">
        <f>'[1]только промо'!E147</f>
        <v>1023826</v>
      </c>
      <c r="B152" s="22" t="str">
        <f>'[1]только промо'!C147</f>
        <v>Смартфон / планшет</v>
      </c>
      <c r="C152" s="23" t="str">
        <f>'[1]только промо'!F147</f>
        <v>Redmi 14C 4/128 черн</v>
      </c>
      <c r="D152" s="24">
        <f>VLOOKUP($C152,[1]ПМ_Наташа!$F:$AD,'[1]Таблица 1 Приложения 1'!D$13,0)</f>
        <v>299</v>
      </c>
      <c r="E152" s="24">
        <f>VLOOKUP(C152,'[1]только промо'!$F$4:$N$25000,3,0)</f>
        <v>239</v>
      </c>
      <c r="F152" s="24">
        <f t="shared" si="16"/>
        <v>60</v>
      </c>
      <c r="G152" s="25">
        <f t="shared" si="17"/>
        <v>20.066889632107021</v>
      </c>
      <c r="H152" s="24">
        <f>VLOOKUP($C152,[1]ПМ_Наташа!$F:$AD,'[1]Таблица 1 Приложения 1'!H$13,0)</f>
        <v>298.92</v>
      </c>
      <c r="I152" s="24">
        <f>VLOOKUP($C152,'[1]только промо'!$F$4:$N$25000,4,0)</f>
        <v>238.98</v>
      </c>
      <c r="J152" s="24">
        <f>'[1]только промо'!J147</f>
        <v>39.83</v>
      </c>
      <c r="K152" s="24">
        <f t="shared" si="18"/>
        <v>59.940000000000026</v>
      </c>
      <c r="L152" s="26">
        <f t="shared" si="19"/>
        <v>20.052187876354889</v>
      </c>
      <c r="M152" s="24">
        <f>VLOOKUP($C152,[1]ПМ_Наташа!$F:$AD,'[1]Таблица 1 Приложения 1'!M$13,0)</f>
        <v>328.9</v>
      </c>
      <c r="N152" s="24">
        <f>VLOOKUP($C152,'[1]только промо'!$F$4:$N$25000,6,0)</f>
        <v>298.98</v>
      </c>
      <c r="O152" s="24">
        <f>'[1]только промо'!L147</f>
        <v>27.18</v>
      </c>
      <c r="P152" s="24">
        <f t="shared" si="20"/>
        <v>29.919999999999959</v>
      </c>
      <c r="Q152" s="26">
        <f t="shared" si="21"/>
        <v>9.096989966555169</v>
      </c>
      <c r="R152" s="24">
        <f>VLOOKUP($C152,[1]ПМ_Наташа!$F:$AD,'[1]Таблица 1 Приложения 1'!R$13,0)</f>
        <v>358.79999999999995</v>
      </c>
      <c r="S152" s="24">
        <f>VLOOKUP($C152,'[1]только промо'!$F$4:$N$25000,8,0)</f>
        <v>298.56</v>
      </c>
      <c r="T152" s="24">
        <f>'[1]только промо'!N147</f>
        <v>12.44</v>
      </c>
      <c r="U152" s="24">
        <f t="shared" si="22"/>
        <v>60.239999999999952</v>
      </c>
      <c r="V152" s="26">
        <f t="shared" si="23"/>
        <v>16.789297658862868</v>
      </c>
    </row>
    <row r="153" spans="1:22" s="27" customFormat="1" x14ac:dyDescent="0.25">
      <c r="A153" s="21">
        <f>'[1]только промо'!E148</f>
        <v>1023829</v>
      </c>
      <c r="B153" s="22" t="str">
        <f>'[1]только промо'!C148</f>
        <v>Смартфон / планшет</v>
      </c>
      <c r="C153" s="23" t="str">
        <f>'[1]только промо'!F148</f>
        <v>Redmi 14C 4/128 зелен</v>
      </c>
      <c r="D153" s="24">
        <f>VLOOKUP($C153,[1]ПМ_Наташа!$F:$AD,'[1]Таблица 1 Приложения 1'!D$13,0)</f>
        <v>299</v>
      </c>
      <c r="E153" s="24">
        <f>VLOOKUP(C153,'[1]только промо'!$F$4:$N$25000,3,0)</f>
        <v>239</v>
      </c>
      <c r="F153" s="24">
        <f t="shared" si="16"/>
        <v>60</v>
      </c>
      <c r="G153" s="25">
        <f t="shared" si="17"/>
        <v>20.066889632107021</v>
      </c>
      <c r="H153" s="24">
        <f>VLOOKUP($C153,[1]ПМ_Наташа!$F:$AD,'[1]Таблица 1 Приложения 1'!H$13,0)</f>
        <v>298.92</v>
      </c>
      <c r="I153" s="24">
        <f>VLOOKUP($C153,'[1]только промо'!$F$4:$N$25000,4,0)</f>
        <v>238.98</v>
      </c>
      <c r="J153" s="24">
        <f>'[1]только промо'!J148</f>
        <v>39.83</v>
      </c>
      <c r="K153" s="24">
        <f t="shared" si="18"/>
        <v>59.940000000000026</v>
      </c>
      <c r="L153" s="26">
        <f t="shared" si="19"/>
        <v>20.052187876354889</v>
      </c>
      <c r="M153" s="24">
        <f>VLOOKUP($C153,[1]ПМ_Наташа!$F:$AD,'[1]Таблица 1 Приложения 1'!M$13,0)</f>
        <v>328.9</v>
      </c>
      <c r="N153" s="24">
        <f>VLOOKUP($C153,'[1]только промо'!$F$4:$N$25000,6,0)</f>
        <v>298.98</v>
      </c>
      <c r="O153" s="24">
        <f>'[1]только промо'!L148</f>
        <v>27.18</v>
      </c>
      <c r="P153" s="24">
        <f t="shared" si="20"/>
        <v>29.919999999999959</v>
      </c>
      <c r="Q153" s="26">
        <f t="shared" si="21"/>
        <v>9.096989966555169</v>
      </c>
      <c r="R153" s="24">
        <f>VLOOKUP($C153,[1]ПМ_Наташа!$F:$AD,'[1]Таблица 1 Приложения 1'!R$13,0)</f>
        <v>358.79999999999995</v>
      </c>
      <c r="S153" s="24">
        <f>VLOOKUP($C153,'[1]только промо'!$F$4:$N$25000,8,0)</f>
        <v>298.56</v>
      </c>
      <c r="T153" s="24">
        <f>'[1]только промо'!N148</f>
        <v>12.44</v>
      </c>
      <c r="U153" s="24">
        <f t="shared" si="22"/>
        <v>60.239999999999952</v>
      </c>
      <c r="V153" s="26">
        <f t="shared" si="23"/>
        <v>16.789297658862868</v>
      </c>
    </row>
    <row r="154" spans="1:22" s="27" customFormat="1" x14ac:dyDescent="0.25">
      <c r="A154" s="21">
        <f>'[1]только промо'!E149</f>
        <v>1024064</v>
      </c>
      <c r="B154" s="22" t="str">
        <f>'[1]только промо'!C149</f>
        <v>Смартфон / планшет</v>
      </c>
      <c r="C154" s="23" t="str">
        <f>'[1]только промо'!F149</f>
        <v>Redmi 14C 4/128 синий</v>
      </c>
      <c r="D154" s="24">
        <f>VLOOKUP($C154,[1]ПМ_Наташа!$F:$AD,'[1]Таблица 1 Приложения 1'!D$13,0)</f>
        <v>299</v>
      </c>
      <c r="E154" s="24">
        <f>VLOOKUP(C154,'[1]только промо'!$F$4:$N$25000,3,0)</f>
        <v>239</v>
      </c>
      <c r="F154" s="24">
        <f t="shared" si="16"/>
        <v>60</v>
      </c>
      <c r="G154" s="25">
        <f t="shared" si="17"/>
        <v>20.066889632107021</v>
      </c>
      <c r="H154" s="24">
        <f>VLOOKUP($C154,[1]ПМ_Наташа!$F:$AD,'[1]Таблица 1 Приложения 1'!H$13,0)</f>
        <v>298.92</v>
      </c>
      <c r="I154" s="24">
        <f>VLOOKUP($C154,'[1]только промо'!$F$4:$N$25000,4,0)</f>
        <v>238.98</v>
      </c>
      <c r="J154" s="24">
        <f>'[1]только промо'!J149</f>
        <v>39.83</v>
      </c>
      <c r="K154" s="24">
        <f t="shared" si="18"/>
        <v>59.940000000000026</v>
      </c>
      <c r="L154" s="26">
        <f t="shared" si="19"/>
        <v>20.052187876354889</v>
      </c>
      <c r="M154" s="24">
        <f>VLOOKUP($C154,[1]ПМ_Наташа!$F:$AD,'[1]Таблица 1 Приложения 1'!M$13,0)</f>
        <v>328.9</v>
      </c>
      <c r="N154" s="24">
        <f>VLOOKUP($C154,'[1]только промо'!$F$4:$N$25000,6,0)</f>
        <v>298.98</v>
      </c>
      <c r="O154" s="24">
        <f>'[1]только промо'!L149</f>
        <v>27.18</v>
      </c>
      <c r="P154" s="24">
        <f t="shared" si="20"/>
        <v>29.919999999999959</v>
      </c>
      <c r="Q154" s="26">
        <f t="shared" si="21"/>
        <v>9.096989966555169</v>
      </c>
      <c r="R154" s="24">
        <f>VLOOKUP($C154,[1]ПМ_Наташа!$F:$AD,'[1]Таблица 1 Приложения 1'!R$13,0)</f>
        <v>358.79999999999995</v>
      </c>
      <c r="S154" s="24">
        <f>VLOOKUP($C154,'[1]только промо'!$F$4:$N$25000,8,0)</f>
        <v>298.56</v>
      </c>
      <c r="T154" s="24">
        <f>'[1]только промо'!N149</f>
        <v>12.44</v>
      </c>
      <c r="U154" s="24">
        <f t="shared" si="22"/>
        <v>60.239999999999952</v>
      </c>
      <c r="V154" s="26">
        <f t="shared" si="23"/>
        <v>16.789297658862868</v>
      </c>
    </row>
    <row r="155" spans="1:22" s="27" customFormat="1" x14ac:dyDescent="0.25">
      <c r="A155" s="21">
        <f>'[1]только промо'!E150</f>
        <v>1024026</v>
      </c>
      <c r="B155" s="22" t="str">
        <f>'[1]только промо'!C150</f>
        <v>Смартфон / планшет</v>
      </c>
      <c r="C155" s="23" t="str">
        <f>'[1]только промо'!F150</f>
        <v>Redmi 14C 8/256 зелен</v>
      </c>
      <c r="D155" s="24">
        <f>VLOOKUP($C155,[1]ПМ_Наташа!$F:$AD,'[1]Таблица 1 Приложения 1'!D$13,0)</f>
        <v>399</v>
      </c>
      <c r="E155" s="24">
        <f>VLOOKUP(C155,'[1]только промо'!$F$4:$N$25000,3,0)</f>
        <v>299</v>
      </c>
      <c r="F155" s="24">
        <f t="shared" si="16"/>
        <v>100</v>
      </c>
      <c r="G155" s="25">
        <f t="shared" si="17"/>
        <v>25.062656641604008</v>
      </c>
      <c r="H155" s="24">
        <f>VLOOKUP($C155,[1]ПМ_Наташа!$F:$AD,'[1]Таблица 1 Приложения 1'!H$13,0)</f>
        <v>399</v>
      </c>
      <c r="I155" s="24">
        <f>VLOOKUP($C155,'[1]только промо'!$F$4:$N$25000,4,0)</f>
        <v>298.92</v>
      </c>
      <c r="J155" s="24">
        <f>'[1]только промо'!J150</f>
        <v>49.82</v>
      </c>
      <c r="K155" s="24">
        <f t="shared" si="18"/>
        <v>100.07999999999998</v>
      </c>
      <c r="L155" s="26">
        <f t="shared" si="19"/>
        <v>25.082706766917283</v>
      </c>
      <c r="M155" s="24">
        <f>VLOOKUP($C155,[1]ПМ_Наташа!$F:$AD,'[1]Таблица 1 Приложения 1'!M$13,0)</f>
        <v>429</v>
      </c>
      <c r="N155" s="24">
        <f>VLOOKUP($C155,'[1]только промо'!$F$4:$N$25000,6,0)</f>
        <v>398.85999999999996</v>
      </c>
      <c r="O155" s="24">
        <f>'[1]только промо'!L150</f>
        <v>36.26</v>
      </c>
      <c r="P155" s="24">
        <f t="shared" si="20"/>
        <v>30.140000000000043</v>
      </c>
      <c r="Q155" s="26">
        <f t="shared" si="21"/>
        <v>7.025641025641038</v>
      </c>
      <c r="R155" s="24">
        <f>VLOOKUP($C155,[1]ПМ_Наташа!$F:$AD,'[1]Таблица 1 Приложения 1'!R$13,0)</f>
        <v>468.96</v>
      </c>
      <c r="S155" s="24">
        <f>VLOOKUP($C155,'[1]только промо'!$F$4:$N$25000,8,0)</f>
        <v>448.79999999999995</v>
      </c>
      <c r="T155" s="24">
        <f>'[1]только промо'!N150</f>
        <v>18.7</v>
      </c>
      <c r="U155" s="24">
        <f t="shared" si="22"/>
        <v>20.160000000000025</v>
      </c>
      <c r="V155" s="26">
        <f t="shared" si="23"/>
        <v>4.2988741044012286</v>
      </c>
    </row>
    <row r="156" spans="1:22" s="27" customFormat="1" x14ac:dyDescent="0.25">
      <c r="A156" s="21">
        <f>'[1]только промо'!E151</f>
        <v>1024028</v>
      </c>
      <c r="B156" s="22" t="str">
        <f>'[1]только промо'!C151</f>
        <v>Смартфон / планшет</v>
      </c>
      <c r="C156" s="23" t="str">
        <f>'[1]только промо'!F151</f>
        <v>Redmi 14C 8/256 фиол</v>
      </c>
      <c r="D156" s="24">
        <f>VLOOKUP($C156,[1]ПМ_Наташа!$F:$AD,'[1]Таблица 1 Приложения 1'!D$13,0)</f>
        <v>399</v>
      </c>
      <c r="E156" s="24">
        <f>VLOOKUP(C156,'[1]только промо'!$F$4:$N$25000,3,0)</f>
        <v>299</v>
      </c>
      <c r="F156" s="24">
        <f t="shared" si="16"/>
        <v>100</v>
      </c>
      <c r="G156" s="25">
        <f t="shared" si="17"/>
        <v>25.062656641604008</v>
      </c>
      <c r="H156" s="24">
        <f>VLOOKUP($C156,[1]ПМ_Наташа!$F:$AD,'[1]Таблица 1 Приложения 1'!H$13,0)</f>
        <v>399</v>
      </c>
      <c r="I156" s="24">
        <f>VLOOKUP($C156,'[1]только промо'!$F$4:$N$25000,4,0)</f>
        <v>298.92</v>
      </c>
      <c r="J156" s="24">
        <f>'[1]только промо'!J151</f>
        <v>49.82</v>
      </c>
      <c r="K156" s="24">
        <f t="shared" si="18"/>
        <v>100.07999999999998</v>
      </c>
      <c r="L156" s="26">
        <f t="shared" si="19"/>
        <v>25.082706766917283</v>
      </c>
      <c r="M156" s="24">
        <f>VLOOKUP($C156,[1]ПМ_Наташа!$F:$AD,'[1]Таблица 1 Приложения 1'!M$13,0)</f>
        <v>429</v>
      </c>
      <c r="N156" s="24">
        <f>VLOOKUP($C156,'[1]только промо'!$F$4:$N$25000,6,0)</f>
        <v>398.85999999999996</v>
      </c>
      <c r="O156" s="24">
        <f>'[1]только промо'!L151</f>
        <v>36.26</v>
      </c>
      <c r="P156" s="24">
        <f t="shared" si="20"/>
        <v>30.140000000000043</v>
      </c>
      <c r="Q156" s="26">
        <f t="shared" si="21"/>
        <v>7.025641025641038</v>
      </c>
      <c r="R156" s="24">
        <f>VLOOKUP($C156,[1]ПМ_Наташа!$F:$AD,'[1]Таблица 1 Приложения 1'!R$13,0)</f>
        <v>468.96</v>
      </c>
      <c r="S156" s="24">
        <f>VLOOKUP($C156,'[1]только промо'!$F$4:$N$25000,8,0)</f>
        <v>448.79999999999995</v>
      </c>
      <c r="T156" s="24">
        <f>'[1]только промо'!N151</f>
        <v>18.7</v>
      </c>
      <c r="U156" s="24">
        <f t="shared" si="22"/>
        <v>20.160000000000025</v>
      </c>
      <c r="V156" s="26">
        <f t="shared" si="23"/>
        <v>4.2988741044012286</v>
      </c>
    </row>
    <row r="157" spans="1:22" s="27" customFormat="1" x14ac:dyDescent="0.25">
      <c r="A157" s="21">
        <f>'[1]только промо'!E152</f>
        <v>1024030</v>
      </c>
      <c r="B157" s="22" t="str">
        <f>'[1]только промо'!C152</f>
        <v>Смартфон / планшет</v>
      </c>
      <c r="C157" s="23" t="str">
        <f>'[1]только промо'!F152</f>
        <v>Redmi 14C 8/256 синий</v>
      </c>
      <c r="D157" s="24">
        <f>VLOOKUP($C157,[1]ПМ_Наташа!$F:$AD,'[1]Таблица 1 Приложения 1'!D$13,0)</f>
        <v>399</v>
      </c>
      <c r="E157" s="24">
        <f>VLOOKUP(C157,'[1]только промо'!$F$4:$N$25000,3,0)</f>
        <v>299</v>
      </c>
      <c r="F157" s="24">
        <f t="shared" si="16"/>
        <v>100</v>
      </c>
      <c r="G157" s="25">
        <f t="shared" si="17"/>
        <v>25.062656641604008</v>
      </c>
      <c r="H157" s="24">
        <f>VLOOKUP($C157,[1]ПМ_Наташа!$F:$AD,'[1]Таблица 1 Приложения 1'!H$13,0)</f>
        <v>399</v>
      </c>
      <c r="I157" s="24">
        <f>VLOOKUP($C157,'[1]только промо'!$F$4:$N$25000,4,0)</f>
        <v>298.92</v>
      </c>
      <c r="J157" s="24">
        <f>'[1]только промо'!J152</f>
        <v>49.82</v>
      </c>
      <c r="K157" s="24">
        <f t="shared" si="18"/>
        <v>100.07999999999998</v>
      </c>
      <c r="L157" s="26">
        <f t="shared" si="19"/>
        <v>25.082706766917283</v>
      </c>
      <c r="M157" s="24">
        <f>VLOOKUP($C157,[1]ПМ_Наташа!$F:$AD,'[1]Таблица 1 Приложения 1'!M$13,0)</f>
        <v>429</v>
      </c>
      <c r="N157" s="24">
        <f>VLOOKUP($C157,'[1]только промо'!$F$4:$N$25000,6,0)</f>
        <v>398.85999999999996</v>
      </c>
      <c r="O157" s="24">
        <f>'[1]только промо'!L152</f>
        <v>36.26</v>
      </c>
      <c r="P157" s="24">
        <f t="shared" si="20"/>
        <v>30.140000000000043</v>
      </c>
      <c r="Q157" s="26">
        <f t="shared" si="21"/>
        <v>7.025641025641038</v>
      </c>
      <c r="R157" s="24">
        <f>VLOOKUP($C157,[1]ПМ_Наташа!$F:$AD,'[1]Таблица 1 Приложения 1'!R$13,0)</f>
        <v>468.96</v>
      </c>
      <c r="S157" s="24">
        <f>VLOOKUP($C157,'[1]только промо'!$F$4:$N$25000,8,0)</f>
        <v>448.79999999999995</v>
      </c>
      <c r="T157" s="24">
        <f>'[1]только промо'!N152</f>
        <v>18.7</v>
      </c>
      <c r="U157" s="24">
        <f t="shared" si="22"/>
        <v>20.160000000000025</v>
      </c>
      <c r="V157" s="26">
        <f t="shared" si="23"/>
        <v>4.2988741044012286</v>
      </c>
    </row>
    <row r="158" spans="1:22" s="27" customFormat="1" x14ac:dyDescent="0.25">
      <c r="A158" s="21">
        <f>'[1]только промо'!E153</f>
        <v>1024032</v>
      </c>
      <c r="B158" s="22" t="str">
        <f>'[1]только промо'!C153</f>
        <v>Смартфон / планшет</v>
      </c>
      <c r="C158" s="23" t="str">
        <f>'[1]только промо'!F153</f>
        <v>Redmi 14C 8/256 черн</v>
      </c>
      <c r="D158" s="24">
        <f>VLOOKUP($C158,[1]ПМ_Наташа!$F:$AD,'[1]Таблица 1 Приложения 1'!D$13,0)</f>
        <v>399</v>
      </c>
      <c r="E158" s="24">
        <f>VLOOKUP(C158,'[1]только промо'!$F$4:$N$25000,3,0)</f>
        <v>299</v>
      </c>
      <c r="F158" s="24">
        <f t="shared" si="16"/>
        <v>100</v>
      </c>
      <c r="G158" s="25">
        <f t="shared" si="17"/>
        <v>25.062656641604008</v>
      </c>
      <c r="H158" s="24">
        <f>VLOOKUP($C158,[1]ПМ_Наташа!$F:$AD,'[1]Таблица 1 Приложения 1'!H$13,0)</f>
        <v>399</v>
      </c>
      <c r="I158" s="24">
        <f>VLOOKUP($C158,'[1]только промо'!$F$4:$N$25000,4,0)</f>
        <v>298.92</v>
      </c>
      <c r="J158" s="24">
        <f>'[1]только промо'!J153</f>
        <v>49.82</v>
      </c>
      <c r="K158" s="24">
        <f t="shared" si="18"/>
        <v>100.07999999999998</v>
      </c>
      <c r="L158" s="26">
        <f t="shared" si="19"/>
        <v>25.082706766917283</v>
      </c>
      <c r="M158" s="24">
        <f>VLOOKUP($C158,[1]ПМ_Наташа!$F:$AD,'[1]Таблица 1 Приложения 1'!M$13,0)</f>
        <v>429</v>
      </c>
      <c r="N158" s="24">
        <f>VLOOKUP($C158,'[1]только промо'!$F$4:$N$25000,6,0)</f>
        <v>398.85999999999996</v>
      </c>
      <c r="O158" s="24">
        <f>'[1]только промо'!L153</f>
        <v>36.26</v>
      </c>
      <c r="P158" s="24">
        <f t="shared" si="20"/>
        <v>30.140000000000043</v>
      </c>
      <c r="Q158" s="26">
        <f t="shared" si="21"/>
        <v>7.025641025641038</v>
      </c>
      <c r="R158" s="24">
        <f>VLOOKUP($C158,[1]ПМ_Наташа!$F:$AD,'[1]Таблица 1 Приложения 1'!R$13,0)</f>
        <v>468.96</v>
      </c>
      <c r="S158" s="24">
        <f>VLOOKUP($C158,'[1]только промо'!$F$4:$N$25000,8,0)</f>
        <v>448.79999999999995</v>
      </c>
      <c r="T158" s="24">
        <f>'[1]только промо'!N153</f>
        <v>18.7</v>
      </c>
      <c r="U158" s="24">
        <f t="shared" si="22"/>
        <v>20.160000000000025</v>
      </c>
      <c r="V158" s="26">
        <f t="shared" si="23"/>
        <v>4.2988741044012286</v>
      </c>
    </row>
    <row r="159" spans="1:22" s="27" customFormat="1" x14ac:dyDescent="0.25">
      <c r="A159" s="21">
        <f>'[1]только промо'!E154</f>
        <v>1023432</v>
      </c>
      <c r="B159" s="22" t="str">
        <f>'[1]только промо'!C154</f>
        <v>Смартфон / планшет</v>
      </c>
      <c r="C159" s="23" t="str">
        <f>'[1]только промо'!F154</f>
        <v>Redmi 13 6/128 черный</v>
      </c>
      <c r="D159" s="24">
        <f>VLOOKUP($C159,[1]ПМ_Наташа!$F:$AD,'[1]Таблица 1 Приложения 1'!D$13,0)</f>
        <v>399</v>
      </c>
      <c r="E159" s="24">
        <f>VLOOKUP(C159,'[1]только промо'!$F$4:$N$25000,3,0)</f>
        <v>299</v>
      </c>
      <c r="F159" s="24">
        <f t="shared" si="16"/>
        <v>100</v>
      </c>
      <c r="G159" s="25">
        <f t="shared" si="17"/>
        <v>25.062656641604008</v>
      </c>
      <c r="H159" s="24">
        <f>VLOOKUP($C159,[1]ПМ_Наташа!$F:$AD,'[1]Таблица 1 Приложения 1'!H$13,0)</f>
        <v>399</v>
      </c>
      <c r="I159" s="24">
        <f>VLOOKUP($C159,'[1]только промо'!$F$4:$N$25000,4,0)</f>
        <v>298.92</v>
      </c>
      <c r="J159" s="24">
        <f>'[1]только промо'!J154</f>
        <v>49.82</v>
      </c>
      <c r="K159" s="24">
        <f t="shared" si="18"/>
        <v>100.07999999999998</v>
      </c>
      <c r="L159" s="26">
        <f t="shared" si="19"/>
        <v>25.082706766917283</v>
      </c>
      <c r="M159" s="24">
        <f>VLOOKUP($C159,[1]ПМ_Наташа!$F:$AD,'[1]Таблица 1 Приложения 1'!M$13,0)</f>
        <v>418.99</v>
      </c>
      <c r="N159" s="24">
        <f>VLOOKUP($C159,'[1]только промо'!$F$4:$N$25000,6,0)</f>
        <v>368.94</v>
      </c>
      <c r="O159" s="24">
        <f>'[1]только промо'!L154</f>
        <v>33.54</v>
      </c>
      <c r="P159" s="24">
        <f t="shared" si="20"/>
        <v>50.050000000000011</v>
      </c>
      <c r="Q159" s="26">
        <f t="shared" si="21"/>
        <v>11.945392491467576</v>
      </c>
      <c r="R159" s="24">
        <f>VLOOKUP($C159,[1]ПМ_Наташа!$F:$AD,'[1]Таблица 1 Приложения 1'!R$13,0)</f>
        <v>458.88</v>
      </c>
      <c r="S159" s="24">
        <f>VLOOKUP($C159,'[1]только промо'!$F$4:$N$25000,8,0)</f>
        <v>418.79999999999995</v>
      </c>
      <c r="T159" s="24">
        <f>'[1]только промо'!N154</f>
        <v>17.45</v>
      </c>
      <c r="U159" s="24">
        <f t="shared" si="22"/>
        <v>40.080000000000041</v>
      </c>
      <c r="V159" s="26">
        <f t="shared" si="23"/>
        <v>8.7343096234309687</v>
      </c>
    </row>
    <row r="160" spans="1:22" s="27" customFormat="1" x14ac:dyDescent="0.25">
      <c r="A160" s="21">
        <f>'[1]только промо'!E155</f>
        <v>1023440</v>
      </c>
      <c r="B160" s="22" t="str">
        <f>'[1]только промо'!C155</f>
        <v>Смартфон / планшет</v>
      </c>
      <c r="C160" s="23" t="str">
        <f>'[1]только промо'!F155</f>
        <v>Redmi 13 6/128 золот</v>
      </c>
      <c r="D160" s="24">
        <f>VLOOKUP($C160,[1]ПМ_Наташа!$F:$AD,'[1]Таблица 1 Приложения 1'!D$13,0)</f>
        <v>399</v>
      </c>
      <c r="E160" s="24">
        <f>VLOOKUP(C160,'[1]только промо'!$F$4:$N$25000,3,0)</f>
        <v>299</v>
      </c>
      <c r="F160" s="24">
        <f t="shared" si="16"/>
        <v>100</v>
      </c>
      <c r="G160" s="25">
        <f t="shared" si="17"/>
        <v>25.062656641604008</v>
      </c>
      <c r="H160" s="24">
        <f>VLOOKUP($C160,[1]ПМ_Наташа!$F:$AD,'[1]Таблица 1 Приложения 1'!H$13,0)</f>
        <v>399</v>
      </c>
      <c r="I160" s="24">
        <f>VLOOKUP($C160,'[1]только промо'!$F$4:$N$25000,4,0)</f>
        <v>298.92</v>
      </c>
      <c r="J160" s="24">
        <f>'[1]только промо'!J155</f>
        <v>49.82</v>
      </c>
      <c r="K160" s="24">
        <f t="shared" si="18"/>
        <v>100.07999999999998</v>
      </c>
      <c r="L160" s="26">
        <f t="shared" si="19"/>
        <v>25.082706766917283</v>
      </c>
      <c r="M160" s="24">
        <f>VLOOKUP($C160,[1]ПМ_Наташа!$F:$AD,'[1]Таблица 1 Приложения 1'!M$13,0)</f>
        <v>418.99</v>
      </c>
      <c r="N160" s="24">
        <f>VLOOKUP($C160,'[1]только промо'!$F$4:$N$25000,6,0)</f>
        <v>368.94</v>
      </c>
      <c r="O160" s="24">
        <f>'[1]только промо'!L155</f>
        <v>33.54</v>
      </c>
      <c r="P160" s="24">
        <f t="shared" si="20"/>
        <v>50.050000000000011</v>
      </c>
      <c r="Q160" s="26">
        <f t="shared" si="21"/>
        <v>11.945392491467576</v>
      </c>
      <c r="R160" s="24">
        <f>VLOOKUP($C160,[1]ПМ_Наташа!$F:$AD,'[1]Таблица 1 Приложения 1'!R$13,0)</f>
        <v>458.88</v>
      </c>
      <c r="S160" s="24">
        <f>VLOOKUP($C160,'[1]только промо'!$F$4:$N$25000,8,0)</f>
        <v>418.79999999999995</v>
      </c>
      <c r="T160" s="24">
        <f>'[1]только промо'!N155</f>
        <v>17.45</v>
      </c>
      <c r="U160" s="24">
        <f t="shared" si="22"/>
        <v>40.080000000000041</v>
      </c>
      <c r="V160" s="26">
        <f t="shared" si="23"/>
        <v>8.7343096234309687</v>
      </c>
    </row>
    <row r="161" spans="1:22" s="27" customFormat="1" x14ac:dyDescent="0.25">
      <c r="A161" s="21">
        <f>'[1]только промо'!E156</f>
        <v>1023443</v>
      </c>
      <c r="B161" s="22" t="str">
        <f>'[1]только промо'!C156</f>
        <v>Смартфон / планшет</v>
      </c>
      <c r="C161" s="23" t="str">
        <f>'[1]только промо'!F156</f>
        <v>Redmi 13 6/128 синий</v>
      </c>
      <c r="D161" s="24">
        <f>VLOOKUP($C161,[1]ПМ_Наташа!$F:$AD,'[1]Таблица 1 Приложения 1'!D$13,0)</f>
        <v>399</v>
      </c>
      <c r="E161" s="24">
        <f>VLOOKUP(C161,'[1]только промо'!$F$4:$N$25000,3,0)</f>
        <v>299</v>
      </c>
      <c r="F161" s="24">
        <f t="shared" si="16"/>
        <v>100</v>
      </c>
      <c r="G161" s="25">
        <f t="shared" si="17"/>
        <v>25.062656641604008</v>
      </c>
      <c r="H161" s="24">
        <f>VLOOKUP($C161,[1]ПМ_Наташа!$F:$AD,'[1]Таблица 1 Приложения 1'!H$13,0)</f>
        <v>399</v>
      </c>
      <c r="I161" s="24">
        <f>VLOOKUP($C161,'[1]только промо'!$F$4:$N$25000,4,0)</f>
        <v>298.92</v>
      </c>
      <c r="J161" s="24">
        <f>'[1]только промо'!J156</f>
        <v>49.82</v>
      </c>
      <c r="K161" s="24">
        <f t="shared" si="18"/>
        <v>100.07999999999998</v>
      </c>
      <c r="L161" s="26">
        <f t="shared" si="19"/>
        <v>25.082706766917283</v>
      </c>
      <c r="M161" s="24">
        <f>VLOOKUP($C161,[1]ПМ_Наташа!$F:$AD,'[1]Таблица 1 Приложения 1'!M$13,0)</f>
        <v>418.99</v>
      </c>
      <c r="N161" s="24">
        <f>VLOOKUP($C161,'[1]только промо'!$F$4:$N$25000,6,0)</f>
        <v>368.94</v>
      </c>
      <c r="O161" s="24">
        <f>'[1]только промо'!L156</f>
        <v>33.54</v>
      </c>
      <c r="P161" s="24">
        <f t="shared" si="20"/>
        <v>50.050000000000011</v>
      </c>
      <c r="Q161" s="26">
        <f t="shared" si="21"/>
        <v>11.945392491467576</v>
      </c>
      <c r="R161" s="24">
        <f>VLOOKUP($C161,[1]ПМ_Наташа!$F:$AD,'[1]Таблица 1 Приложения 1'!R$13,0)</f>
        <v>458.88</v>
      </c>
      <c r="S161" s="24">
        <f>VLOOKUP($C161,'[1]только промо'!$F$4:$N$25000,8,0)</f>
        <v>418.79999999999995</v>
      </c>
      <c r="T161" s="24">
        <f>'[1]только промо'!N156</f>
        <v>17.45</v>
      </c>
      <c r="U161" s="24">
        <f t="shared" si="22"/>
        <v>40.080000000000041</v>
      </c>
      <c r="V161" s="26">
        <f t="shared" si="23"/>
        <v>8.7343096234309687</v>
      </c>
    </row>
    <row r="162" spans="1:22" s="27" customFormat="1" x14ac:dyDescent="0.25">
      <c r="A162" s="21">
        <f>'[1]только промо'!E157</f>
        <v>1022578</v>
      </c>
      <c r="B162" s="22" t="str">
        <f>'[1]только промо'!C157</f>
        <v>Смартфон / планшет</v>
      </c>
      <c r="C162" s="23" t="str">
        <f>'[1]только промо'!F157</f>
        <v>Redmi 13 8/256 розов</v>
      </c>
      <c r="D162" s="24">
        <f>VLOOKUP($C162,[1]ПМ_Наташа!$F:$AD,'[1]Таблица 1 Приложения 1'!D$13,0)</f>
        <v>399</v>
      </c>
      <c r="E162" s="24">
        <f>VLOOKUP(C162,'[1]только промо'!$F$4:$N$25000,3,0)</f>
        <v>299</v>
      </c>
      <c r="F162" s="24">
        <f t="shared" si="16"/>
        <v>100</v>
      </c>
      <c r="G162" s="25">
        <f t="shared" si="17"/>
        <v>25.062656641604008</v>
      </c>
      <c r="H162" s="24">
        <f>VLOOKUP($C162,[1]ПМ_Наташа!$F:$AD,'[1]Таблица 1 Приложения 1'!H$13,0)</f>
        <v>399</v>
      </c>
      <c r="I162" s="24">
        <f>VLOOKUP($C162,'[1]только промо'!$F$4:$N$25000,4,0)</f>
        <v>298.92</v>
      </c>
      <c r="J162" s="24">
        <f>'[1]только промо'!J157</f>
        <v>49.82</v>
      </c>
      <c r="K162" s="24">
        <f t="shared" si="18"/>
        <v>100.07999999999998</v>
      </c>
      <c r="L162" s="26">
        <f t="shared" si="19"/>
        <v>25.082706766917283</v>
      </c>
      <c r="M162" s="24">
        <f>VLOOKUP($C162,[1]ПМ_Наташа!$F:$AD,'[1]Таблица 1 Приложения 1'!M$13,0)</f>
        <v>398.86000000000007</v>
      </c>
      <c r="N162" s="24">
        <f>VLOOKUP($C162,'[1]только промо'!$F$4:$N$25000,6,0)</f>
        <v>368.94</v>
      </c>
      <c r="O162" s="24">
        <f>'[1]только промо'!L157</f>
        <v>33.54</v>
      </c>
      <c r="P162" s="24">
        <f t="shared" si="20"/>
        <v>29.920000000000073</v>
      </c>
      <c r="Q162" s="26">
        <f t="shared" si="21"/>
        <v>7.5013789299503753</v>
      </c>
      <c r="R162" s="24">
        <f>VLOOKUP($C162,[1]ПМ_Наташа!$F:$AD,'[1]Таблица 1 Приложения 1'!R$13,0)</f>
        <v>488.64</v>
      </c>
      <c r="S162" s="24">
        <f>VLOOKUP($C162,'[1]только промо'!$F$4:$N$25000,8,0)</f>
        <v>448.79999999999995</v>
      </c>
      <c r="T162" s="24">
        <f>'[1]только промо'!N157</f>
        <v>18.7</v>
      </c>
      <c r="U162" s="24">
        <f t="shared" si="22"/>
        <v>39.840000000000032</v>
      </c>
      <c r="V162" s="26">
        <f t="shared" si="23"/>
        <v>8.1532416502947065</v>
      </c>
    </row>
    <row r="163" spans="1:22" s="27" customFormat="1" x14ac:dyDescent="0.25">
      <c r="A163" s="21">
        <f>'[1]только промо'!E158</f>
        <v>1022581</v>
      </c>
      <c r="B163" s="22" t="str">
        <f>'[1]только промо'!C158</f>
        <v>Смартфон / планшет</v>
      </c>
      <c r="C163" s="23" t="str">
        <f>'[1]только промо'!F158</f>
        <v>Redmi 13 8/256 черный</v>
      </c>
      <c r="D163" s="24">
        <f>VLOOKUP($C163,[1]ПМ_Наташа!$F:$AD,'[1]Таблица 1 Приложения 1'!D$13,0)</f>
        <v>399</v>
      </c>
      <c r="E163" s="24">
        <f>VLOOKUP(C163,'[1]только промо'!$F$4:$N$25000,3,0)</f>
        <v>299</v>
      </c>
      <c r="F163" s="24">
        <f t="shared" si="16"/>
        <v>100</v>
      </c>
      <c r="G163" s="25">
        <f t="shared" si="17"/>
        <v>25.062656641604008</v>
      </c>
      <c r="H163" s="24">
        <f>VLOOKUP($C163,[1]ПМ_Наташа!$F:$AD,'[1]Таблица 1 Приложения 1'!H$13,0)</f>
        <v>399</v>
      </c>
      <c r="I163" s="24">
        <f>VLOOKUP($C163,'[1]только промо'!$F$4:$N$25000,4,0)</f>
        <v>298.92</v>
      </c>
      <c r="J163" s="24">
        <f>'[1]только промо'!J158</f>
        <v>49.82</v>
      </c>
      <c r="K163" s="24">
        <f t="shared" si="18"/>
        <v>100.07999999999998</v>
      </c>
      <c r="L163" s="26">
        <f t="shared" si="19"/>
        <v>25.082706766917283</v>
      </c>
      <c r="M163" s="24">
        <f>VLOOKUP($C163,[1]ПМ_Наташа!$F:$AD,'[1]Таблица 1 Приложения 1'!M$13,0)</f>
        <v>398.86000000000007</v>
      </c>
      <c r="N163" s="24">
        <f>VLOOKUP($C163,'[1]только промо'!$F$4:$N$25000,6,0)</f>
        <v>368.94</v>
      </c>
      <c r="O163" s="24">
        <f>'[1]только промо'!L158</f>
        <v>33.54</v>
      </c>
      <c r="P163" s="24">
        <f t="shared" si="20"/>
        <v>29.920000000000073</v>
      </c>
      <c r="Q163" s="26">
        <f t="shared" si="21"/>
        <v>7.5013789299503753</v>
      </c>
      <c r="R163" s="24">
        <f>VLOOKUP($C163,[1]ПМ_Наташа!$F:$AD,'[1]Таблица 1 Приложения 1'!R$13,0)</f>
        <v>488.64</v>
      </c>
      <c r="S163" s="24">
        <f>VLOOKUP($C163,'[1]только промо'!$F$4:$N$25000,8,0)</f>
        <v>448.79999999999995</v>
      </c>
      <c r="T163" s="24">
        <f>'[1]только промо'!N158</f>
        <v>18.7</v>
      </c>
      <c r="U163" s="24">
        <f t="shared" si="22"/>
        <v>39.840000000000032</v>
      </c>
      <c r="V163" s="26">
        <f t="shared" si="23"/>
        <v>8.1532416502947065</v>
      </c>
    </row>
    <row r="164" spans="1:22" s="27" customFormat="1" x14ac:dyDescent="0.25">
      <c r="A164" s="21">
        <f>'[1]только промо'!E159</f>
        <v>1022584</v>
      </c>
      <c r="B164" s="22" t="str">
        <f>'[1]только промо'!C159</f>
        <v>Смартфон / планшет</v>
      </c>
      <c r="C164" s="23" t="str">
        <f>'[1]только промо'!F159</f>
        <v>Redmi 13 8/256 синий</v>
      </c>
      <c r="D164" s="24">
        <f>VLOOKUP($C164,[1]ПМ_Наташа!$F:$AD,'[1]Таблица 1 Приложения 1'!D$13,0)</f>
        <v>399</v>
      </c>
      <c r="E164" s="24">
        <f>VLOOKUP(C164,'[1]только промо'!$F$4:$N$25000,3,0)</f>
        <v>299</v>
      </c>
      <c r="F164" s="24">
        <f t="shared" si="16"/>
        <v>100</v>
      </c>
      <c r="G164" s="25">
        <f t="shared" si="17"/>
        <v>25.062656641604008</v>
      </c>
      <c r="H164" s="24">
        <f>VLOOKUP($C164,[1]ПМ_Наташа!$F:$AD,'[1]Таблица 1 Приложения 1'!H$13,0)</f>
        <v>399</v>
      </c>
      <c r="I164" s="24">
        <f>VLOOKUP($C164,'[1]только промо'!$F$4:$N$25000,4,0)</f>
        <v>298.92</v>
      </c>
      <c r="J164" s="24">
        <f>'[1]только промо'!J159</f>
        <v>49.82</v>
      </c>
      <c r="K164" s="24">
        <f t="shared" si="18"/>
        <v>100.07999999999998</v>
      </c>
      <c r="L164" s="26">
        <f t="shared" si="19"/>
        <v>25.082706766917283</v>
      </c>
      <c r="M164" s="24">
        <f>VLOOKUP($C164,[1]ПМ_Наташа!$F:$AD,'[1]Таблица 1 Приложения 1'!M$13,0)</f>
        <v>398.86000000000007</v>
      </c>
      <c r="N164" s="24">
        <f>VLOOKUP($C164,'[1]только промо'!$F$4:$N$25000,6,0)</f>
        <v>368.94</v>
      </c>
      <c r="O164" s="24">
        <f>'[1]только промо'!L159</f>
        <v>33.54</v>
      </c>
      <c r="P164" s="24">
        <f t="shared" si="20"/>
        <v>29.920000000000073</v>
      </c>
      <c r="Q164" s="26">
        <f t="shared" si="21"/>
        <v>7.5013789299503753</v>
      </c>
      <c r="R164" s="24">
        <f>VLOOKUP($C164,[1]ПМ_Наташа!$F:$AD,'[1]Таблица 1 Приложения 1'!R$13,0)</f>
        <v>488.64</v>
      </c>
      <c r="S164" s="24">
        <f>VLOOKUP($C164,'[1]только промо'!$F$4:$N$25000,8,0)</f>
        <v>448.79999999999995</v>
      </c>
      <c r="T164" s="24">
        <f>'[1]только промо'!N159</f>
        <v>18.7</v>
      </c>
      <c r="U164" s="24">
        <f t="shared" si="22"/>
        <v>39.840000000000032</v>
      </c>
      <c r="V164" s="26">
        <f t="shared" si="23"/>
        <v>8.1532416502947065</v>
      </c>
    </row>
    <row r="165" spans="1:22" s="27" customFormat="1" x14ac:dyDescent="0.25">
      <c r="A165" s="21">
        <f>'[1]только промо'!E160</f>
        <v>1022587</v>
      </c>
      <c r="B165" s="22" t="str">
        <f>'[1]только промо'!C160</f>
        <v>Смартфон / планшет</v>
      </c>
      <c r="C165" s="23" t="str">
        <f>'[1]только промо'!F160</f>
        <v>Redmi 13 8/256 золот</v>
      </c>
      <c r="D165" s="24">
        <f>VLOOKUP($C165,[1]ПМ_Наташа!$F:$AD,'[1]Таблица 1 Приложения 1'!D$13,0)</f>
        <v>399</v>
      </c>
      <c r="E165" s="24">
        <f>VLOOKUP(C165,'[1]только промо'!$F$4:$N$25000,3,0)</f>
        <v>299</v>
      </c>
      <c r="F165" s="24">
        <f t="shared" si="16"/>
        <v>100</v>
      </c>
      <c r="G165" s="25">
        <f t="shared" si="17"/>
        <v>25.062656641604008</v>
      </c>
      <c r="H165" s="24">
        <f>VLOOKUP($C165,[1]ПМ_Наташа!$F:$AD,'[1]Таблица 1 Приложения 1'!H$13,0)</f>
        <v>399</v>
      </c>
      <c r="I165" s="24">
        <f>VLOOKUP($C165,'[1]только промо'!$F$4:$N$25000,4,0)</f>
        <v>298.92</v>
      </c>
      <c r="J165" s="24">
        <f>'[1]только промо'!J160</f>
        <v>49.82</v>
      </c>
      <c r="K165" s="24">
        <f t="shared" si="18"/>
        <v>100.07999999999998</v>
      </c>
      <c r="L165" s="26">
        <f t="shared" si="19"/>
        <v>25.082706766917283</v>
      </c>
      <c r="M165" s="24">
        <f>VLOOKUP($C165,[1]ПМ_Наташа!$F:$AD,'[1]Таблица 1 Приложения 1'!M$13,0)</f>
        <v>398.86000000000007</v>
      </c>
      <c r="N165" s="24">
        <f>VLOOKUP($C165,'[1]только промо'!$F$4:$N$25000,6,0)</f>
        <v>368.94</v>
      </c>
      <c r="O165" s="24">
        <f>'[1]только промо'!L160</f>
        <v>33.54</v>
      </c>
      <c r="P165" s="24">
        <f t="shared" si="20"/>
        <v>29.920000000000073</v>
      </c>
      <c r="Q165" s="26">
        <f t="shared" si="21"/>
        <v>7.5013789299503753</v>
      </c>
      <c r="R165" s="24">
        <f>VLOOKUP($C165,[1]ПМ_Наташа!$F:$AD,'[1]Таблица 1 Приложения 1'!R$13,0)</f>
        <v>488.64</v>
      </c>
      <c r="S165" s="24">
        <f>VLOOKUP($C165,'[1]только промо'!$F$4:$N$25000,8,0)</f>
        <v>448.79999999999995</v>
      </c>
      <c r="T165" s="24">
        <f>'[1]только промо'!N160</f>
        <v>18.7</v>
      </c>
      <c r="U165" s="24">
        <f t="shared" si="22"/>
        <v>39.840000000000032</v>
      </c>
      <c r="V165" s="26">
        <f t="shared" si="23"/>
        <v>8.1532416502947065</v>
      </c>
    </row>
    <row r="166" spans="1:22" s="27" customFormat="1" x14ac:dyDescent="0.25">
      <c r="A166" s="21">
        <f>'[1]только промо'!E161</f>
        <v>1024507</v>
      </c>
      <c r="B166" s="22" t="str">
        <f>'[1]только промо'!C161</f>
        <v>Смартфон / планшет</v>
      </c>
      <c r="C166" s="23" t="str">
        <f>'[1]только промо'!F161</f>
        <v>Redmi Note 13 6/128 без NFC черн</v>
      </c>
      <c r="D166" s="24">
        <f>VLOOKUP($C166,[1]ПМ_Наташа!$F:$AD,'[1]Таблица 1 Приложения 1'!D$13,0)</f>
        <v>449</v>
      </c>
      <c r="E166" s="24">
        <f>VLOOKUP(C166,'[1]только промо'!$F$4:$N$25000,3,0)</f>
        <v>349</v>
      </c>
      <c r="F166" s="24">
        <f t="shared" si="16"/>
        <v>100</v>
      </c>
      <c r="G166" s="25">
        <f t="shared" si="17"/>
        <v>22.271714922049</v>
      </c>
      <c r="H166" s="24">
        <f>VLOOKUP($C166,[1]ПМ_Наташа!$F:$AD,'[1]Таблица 1 Приложения 1'!H$13,0)</f>
        <v>448.98</v>
      </c>
      <c r="I166" s="24">
        <f>VLOOKUP($C166,'[1]только промо'!$F$4:$N$25000,4,0)</f>
        <v>348.96</v>
      </c>
      <c r="J166" s="24">
        <f>'[1]только промо'!J161</f>
        <v>58.16</v>
      </c>
      <c r="K166" s="24">
        <f t="shared" si="18"/>
        <v>100.02000000000004</v>
      </c>
      <c r="L166" s="26">
        <f t="shared" si="19"/>
        <v>22.277161566216762</v>
      </c>
      <c r="M166" s="24">
        <f>VLOOKUP($C166,[1]ПМ_Наташа!$F:$AD,'[1]Таблица 1 Приложения 1'!M$13,0)</f>
        <v>448.91</v>
      </c>
      <c r="N166" s="24">
        <f>VLOOKUP($C166,'[1]только промо'!$F$4:$N$25000,6,0)</f>
        <v>398.85999999999996</v>
      </c>
      <c r="O166" s="24">
        <f>'[1]только промо'!L161</f>
        <v>36.26</v>
      </c>
      <c r="P166" s="24">
        <f t="shared" si="20"/>
        <v>50.050000000000068</v>
      </c>
      <c r="Q166" s="26">
        <f t="shared" si="21"/>
        <v>11.149228130360223</v>
      </c>
      <c r="R166" s="24">
        <f>VLOOKUP($C166,[1]ПМ_Наташа!$F:$AD,'[1]Таблица 1 Приложения 1'!R$13,0)</f>
        <v>498.71999999999991</v>
      </c>
      <c r="S166" s="24">
        <f>VLOOKUP($C166,'[1]только промо'!$F$4:$N$25000,8,0)</f>
        <v>448.79999999999995</v>
      </c>
      <c r="T166" s="24">
        <f>'[1]только промо'!N161</f>
        <v>18.7</v>
      </c>
      <c r="U166" s="24">
        <f t="shared" si="22"/>
        <v>49.919999999999959</v>
      </c>
      <c r="V166" s="26">
        <f t="shared" si="23"/>
        <v>10.009624639076032</v>
      </c>
    </row>
    <row r="167" spans="1:22" s="27" customFormat="1" x14ac:dyDescent="0.25">
      <c r="A167" s="21">
        <f>'[1]только промо'!E162</f>
        <v>1024512</v>
      </c>
      <c r="B167" s="22" t="str">
        <f>'[1]только промо'!C162</f>
        <v>Смартфон / планшет</v>
      </c>
      <c r="C167" s="23" t="str">
        <f>'[1]только промо'!F162</f>
        <v>Redmi Note 13 6/128 без NFC зелен</v>
      </c>
      <c r="D167" s="24">
        <f>VLOOKUP($C167,[1]ПМ_Наташа!$F:$AD,'[1]Таблица 1 Приложения 1'!D$13,0)</f>
        <v>449</v>
      </c>
      <c r="E167" s="24">
        <f>VLOOKUP(C167,'[1]только промо'!$F$4:$N$25000,3,0)</f>
        <v>349</v>
      </c>
      <c r="F167" s="24">
        <f t="shared" si="16"/>
        <v>100</v>
      </c>
      <c r="G167" s="25">
        <f t="shared" si="17"/>
        <v>22.271714922049</v>
      </c>
      <c r="H167" s="24">
        <f>VLOOKUP($C167,[1]ПМ_Наташа!$F:$AD,'[1]Таблица 1 Приложения 1'!H$13,0)</f>
        <v>448.98</v>
      </c>
      <c r="I167" s="24">
        <f>VLOOKUP($C167,'[1]только промо'!$F$4:$N$25000,4,0)</f>
        <v>348.96</v>
      </c>
      <c r="J167" s="24">
        <f>'[1]только промо'!J162</f>
        <v>58.16</v>
      </c>
      <c r="K167" s="24">
        <f t="shared" si="18"/>
        <v>100.02000000000004</v>
      </c>
      <c r="L167" s="26">
        <f t="shared" si="19"/>
        <v>22.277161566216762</v>
      </c>
      <c r="M167" s="24">
        <f>VLOOKUP($C167,[1]ПМ_Наташа!$F:$AD,'[1]Таблица 1 Приложения 1'!M$13,0)</f>
        <v>448.91</v>
      </c>
      <c r="N167" s="24">
        <f>VLOOKUP($C167,'[1]только промо'!$F$4:$N$25000,6,0)</f>
        <v>398.85999999999996</v>
      </c>
      <c r="O167" s="24">
        <f>'[1]только промо'!L162</f>
        <v>36.26</v>
      </c>
      <c r="P167" s="24">
        <f t="shared" si="20"/>
        <v>50.050000000000068</v>
      </c>
      <c r="Q167" s="26">
        <f t="shared" si="21"/>
        <v>11.149228130360223</v>
      </c>
      <c r="R167" s="24">
        <f>VLOOKUP($C167,[1]ПМ_Наташа!$F:$AD,'[1]Таблица 1 Приложения 1'!R$13,0)</f>
        <v>498.71999999999991</v>
      </c>
      <c r="S167" s="24">
        <f>VLOOKUP($C167,'[1]только промо'!$F$4:$N$25000,8,0)</f>
        <v>448.79999999999995</v>
      </c>
      <c r="T167" s="24">
        <f>'[1]только промо'!N162</f>
        <v>18.7</v>
      </c>
      <c r="U167" s="24">
        <f t="shared" si="22"/>
        <v>49.919999999999959</v>
      </c>
      <c r="V167" s="26">
        <f t="shared" si="23"/>
        <v>10.009624639076032</v>
      </c>
    </row>
    <row r="168" spans="1:22" s="27" customFormat="1" x14ac:dyDescent="0.25">
      <c r="A168" s="21">
        <f>'[1]только промо'!E163</f>
        <v>1022225</v>
      </c>
      <c r="B168" s="22" t="str">
        <f>'[1]только промо'!C163</f>
        <v>Смартфон / планшет</v>
      </c>
      <c r="C168" s="23" t="str">
        <f>'[1]только промо'!F163</f>
        <v>Redmi Note 13 6/128 зелен</v>
      </c>
      <c r="D168" s="24">
        <f>VLOOKUP($C168,[1]ПМ_Наташа!$F:$AD,'[1]Таблица 1 Приложения 1'!D$13,0)</f>
        <v>449</v>
      </c>
      <c r="E168" s="24">
        <f>VLOOKUP(C168,'[1]только промо'!$F$4:$N$25000,3,0)</f>
        <v>349</v>
      </c>
      <c r="F168" s="24">
        <f t="shared" si="16"/>
        <v>100</v>
      </c>
      <c r="G168" s="25">
        <f t="shared" si="17"/>
        <v>22.271714922049</v>
      </c>
      <c r="H168" s="24">
        <f>VLOOKUP($C168,[1]ПМ_Наташа!$F:$AD,'[1]Таблица 1 Приложения 1'!H$13,0)</f>
        <v>448.98</v>
      </c>
      <c r="I168" s="24">
        <f>VLOOKUP($C168,'[1]только промо'!$F$4:$N$25000,4,0)</f>
        <v>348.96</v>
      </c>
      <c r="J168" s="24">
        <f>'[1]только промо'!J163</f>
        <v>58.16</v>
      </c>
      <c r="K168" s="24">
        <f t="shared" si="18"/>
        <v>100.02000000000004</v>
      </c>
      <c r="L168" s="26">
        <f t="shared" si="19"/>
        <v>22.277161566216762</v>
      </c>
      <c r="M168" s="24">
        <f>VLOOKUP($C168,[1]ПМ_Наташа!$F:$AD,'[1]Таблица 1 Приложения 1'!M$13,0)</f>
        <v>448.91</v>
      </c>
      <c r="N168" s="24">
        <f>VLOOKUP($C168,'[1]только промо'!$F$4:$N$25000,6,0)</f>
        <v>398.85999999999996</v>
      </c>
      <c r="O168" s="24">
        <f>'[1]только промо'!L163</f>
        <v>36.26</v>
      </c>
      <c r="P168" s="24">
        <f t="shared" si="20"/>
        <v>50.050000000000068</v>
      </c>
      <c r="Q168" s="26">
        <f t="shared" si="21"/>
        <v>11.149228130360223</v>
      </c>
      <c r="R168" s="24">
        <f>VLOOKUP($C168,[1]ПМ_Наташа!$F:$AD,'[1]Таблица 1 Приложения 1'!R$13,0)</f>
        <v>498.71999999999991</v>
      </c>
      <c r="S168" s="24">
        <f>VLOOKUP($C168,'[1]только промо'!$F$4:$N$25000,8,0)</f>
        <v>448.79999999999995</v>
      </c>
      <c r="T168" s="24">
        <f>'[1]только промо'!N163</f>
        <v>18.7</v>
      </c>
      <c r="U168" s="24">
        <f t="shared" si="22"/>
        <v>49.919999999999959</v>
      </c>
      <c r="V168" s="26">
        <f t="shared" si="23"/>
        <v>10.009624639076032</v>
      </c>
    </row>
    <row r="169" spans="1:22" s="27" customFormat="1" x14ac:dyDescent="0.25">
      <c r="A169" s="21">
        <f>'[1]только промо'!E164</f>
        <v>1022228</v>
      </c>
      <c r="B169" s="22" t="str">
        <f>'[1]только промо'!C164</f>
        <v>Смартфон / планшет</v>
      </c>
      <c r="C169" s="23" t="str">
        <f>'[1]только промо'!F164</f>
        <v>Redmi Note 13 6/128 черн</v>
      </c>
      <c r="D169" s="24">
        <f>VLOOKUP($C169,[1]ПМ_Наташа!$F:$AD,'[1]Таблица 1 Приложения 1'!D$13,0)</f>
        <v>449</v>
      </c>
      <c r="E169" s="24">
        <f>VLOOKUP(C169,'[1]только промо'!$F$4:$N$25000,3,0)</f>
        <v>349</v>
      </c>
      <c r="F169" s="24">
        <f t="shared" si="16"/>
        <v>100</v>
      </c>
      <c r="G169" s="25">
        <f t="shared" si="17"/>
        <v>22.271714922049</v>
      </c>
      <c r="H169" s="24">
        <f>VLOOKUP($C169,[1]ПМ_Наташа!$F:$AD,'[1]Таблица 1 Приложения 1'!H$13,0)</f>
        <v>448.98</v>
      </c>
      <c r="I169" s="24">
        <f>VLOOKUP($C169,'[1]только промо'!$F$4:$N$25000,4,0)</f>
        <v>348.96</v>
      </c>
      <c r="J169" s="24">
        <f>'[1]только промо'!J164</f>
        <v>58.16</v>
      </c>
      <c r="K169" s="24">
        <f t="shared" si="18"/>
        <v>100.02000000000004</v>
      </c>
      <c r="L169" s="26">
        <f t="shared" si="19"/>
        <v>22.277161566216762</v>
      </c>
      <c r="M169" s="24">
        <f>VLOOKUP($C169,[1]ПМ_Наташа!$F:$AD,'[1]Таблица 1 Приложения 1'!M$13,0)</f>
        <v>448.91</v>
      </c>
      <c r="N169" s="24">
        <f>VLOOKUP($C169,'[1]только промо'!$F$4:$N$25000,6,0)</f>
        <v>398.85999999999996</v>
      </c>
      <c r="O169" s="24">
        <f>'[1]только промо'!L164</f>
        <v>36.26</v>
      </c>
      <c r="P169" s="24">
        <f t="shared" si="20"/>
        <v>50.050000000000068</v>
      </c>
      <c r="Q169" s="26">
        <f t="shared" si="21"/>
        <v>11.149228130360223</v>
      </c>
      <c r="R169" s="24">
        <f>VLOOKUP($C169,[1]ПМ_Наташа!$F:$AD,'[1]Таблица 1 Приложения 1'!R$13,0)</f>
        <v>498.71999999999991</v>
      </c>
      <c r="S169" s="24">
        <f>VLOOKUP($C169,'[1]только промо'!$F$4:$N$25000,8,0)</f>
        <v>448.79999999999995</v>
      </c>
      <c r="T169" s="24">
        <f>'[1]только промо'!N164</f>
        <v>18.7</v>
      </c>
      <c r="U169" s="24">
        <f t="shared" si="22"/>
        <v>49.919999999999959</v>
      </c>
      <c r="V169" s="26">
        <f t="shared" si="23"/>
        <v>10.009624639076032</v>
      </c>
    </row>
    <row r="170" spans="1:22" s="27" customFormat="1" x14ac:dyDescent="0.25">
      <c r="A170" s="21">
        <f>'[1]только промо'!E165</f>
        <v>1022231</v>
      </c>
      <c r="B170" s="22" t="str">
        <f>'[1]только промо'!C165</f>
        <v>Смартфон / планшет</v>
      </c>
      <c r="C170" s="23" t="str">
        <f>'[1]только промо'!F165</f>
        <v>Redmi Note 13 6/128 син</v>
      </c>
      <c r="D170" s="24">
        <f>VLOOKUP($C170,[1]ПМ_Наташа!$F:$AD,'[1]Таблица 1 Приложения 1'!D$13,0)</f>
        <v>449</v>
      </c>
      <c r="E170" s="24">
        <f>VLOOKUP(C170,'[1]только промо'!$F$4:$N$25000,3,0)</f>
        <v>349</v>
      </c>
      <c r="F170" s="24">
        <f t="shared" si="16"/>
        <v>100</v>
      </c>
      <c r="G170" s="25">
        <f t="shared" si="17"/>
        <v>22.271714922049</v>
      </c>
      <c r="H170" s="24">
        <f>VLOOKUP($C170,[1]ПМ_Наташа!$F:$AD,'[1]Таблица 1 Приложения 1'!H$13,0)</f>
        <v>448.98</v>
      </c>
      <c r="I170" s="24">
        <f>VLOOKUP($C170,'[1]только промо'!$F$4:$N$25000,4,0)</f>
        <v>348.96</v>
      </c>
      <c r="J170" s="24">
        <f>'[1]только промо'!J165</f>
        <v>58.16</v>
      </c>
      <c r="K170" s="24">
        <f t="shared" si="18"/>
        <v>100.02000000000004</v>
      </c>
      <c r="L170" s="26">
        <f t="shared" si="19"/>
        <v>22.277161566216762</v>
      </c>
      <c r="M170" s="24">
        <f>VLOOKUP($C170,[1]ПМ_Наташа!$F:$AD,'[1]Таблица 1 Приложения 1'!M$13,0)</f>
        <v>448.91</v>
      </c>
      <c r="N170" s="24">
        <f>VLOOKUP($C170,'[1]только промо'!$F$4:$N$25000,6,0)</f>
        <v>398.85999999999996</v>
      </c>
      <c r="O170" s="24">
        <f>'[1]только промо'!L165</f>
        <v>36.26</v>
      </c>
      <c r="P170" s="24">
        <f t="shared" si="20"/>
        <v>50.050000000000068</v>
      </c>
      <c r="Q170" s="26">
        <f t="shared" si="21"/>
        <v>11.149228130360223</v>
      </c>
      <c r="R170" s="24">
        <f>VLOOKUP($C170,[1]ПМ_Наташа!$F:$AD,'[1]Таблица 1 Приложения 1'!R$13,0)</f>
        <v>498.71999999999991</v>
      </c>
      <c r="S170" s="24">
        <f>VLOOKUP($C170,'[1]только промо'!$F$4:$N$25000,8,0)</f>
        <v>448.79999999999995</v>
      </c>
      <c r="T170" s="24">
        <f>'[1]только промо'!N165</f>
        <v>18.7</v>
      </c>
      <c r="U170" s="24">
        <f t="shared" si="22"/>
        <v>49.919999999999959</v>
      </c>
      <c r="V170" s="26">
        <f t="shared" si="23"/>
        <v>10.009624639076032</v>
      </c>
    </row>
    <row r="171" spans="1:22" s="27" customFormat="1" x14ac:dyDescent="0.25">
      <c r="A171" s="21">
        <f>'[1]только промо'!E166</f>
        <v>1021589</v>
      </c>
      <c r="B171" s="22" t="str">
        <f>'[1]только промо'!C166</f>
        <v>Смартфон / планшет</v>
      </c>
      <c r="C171" s="23" t="str">
        <f>'[1]только промо'!F166</f>
        <v>Redmi Note 13 8/256 черн</v>
      </c>
      <c r="D171" s="24">
        <f>VLOOKUP($C171,[1]ПМ_Наташа!$F:$AD,'[1]Таблица 1 Приложения 1'!D$13,0)</f>
        <v>549</v>
      </c>
      <c r="E171" s="24">
        <f>VLOOKUP(C171,'[1]только промо'!$F$4:$N$25000,3,0)</f>
        <v>449</v>
      </c>
      <c r="F171" s="24">
        <f t="shared" si="16"/>
        <v>100</v>
      </c>
      <c r="G171" s="25">
        <f t="shared" si="17"/>
        <v>18.214936247723134</v>
      </c>
      <c r="H171" s="24">
        <f>VLOOKUP($C171,[1]ПМ_Наташа!$F:$AD,'[1]Таблица 1 Приложения 1'!H$13,0)</f>
        <v>549</v>
      </c>
      <c r="I171" s="24">
        <f>VLOOKUP($C171,'[1]только промо'!$F$4:$N$25000,4,0)</f>
        <v>519</v>
      </c>
      <c r="J171" s="24">
        <f>'[1]только промо'!J166</f>
        <v>86.5</v>
      </c>
      <c r="K171" s="24">
        <f t="shared" si="18"/>
        <v>30</v>
      </c>
      <c r="L171" s="26">
        <f t="shared" si="19"/>
        <v>5.4644808743169353</v>
      </c>
      <c r="M171" s="24">
        <f>VLOOKUP($C171,[1]ПМ_Наташа!$F:$AD,'[1]Таблица 1 Приложения 1'!M$13,0)</f>
        <v>588.93999999999994</v>
      </c>
      <c r="N171" s="24">
        <f>VLOOKUP($C171,'[1]только промо'!$F$4:$N$25000,6,0)</f>
        <v>548.9</v>
      </c>
      <c r="O171" s="24">
        <f>'[1]только промо'!L166</f>
        <v>49.9</v>
      </c>
      <c r="P171" s="24">
        <f t="shared" si="20"/>
        <v>40.039999999999964</v>
      </c>
      <c r="Q171" s="26">
        <f t="shared" si="21"/>
        <v>6.798655211057147</v>
      </c>
      <c r="R171" s="24">
        <f>VLOOKUP($C171,[1]ПМ_Наташа!$F:$AD,'[1]Таблица 1 Приложения 1'!R$13,0)</f>
        <v>648.96</v>
      </c>
      <c r="S171" s="24">
        <f>VLOOKUP($C171,'[1]только промо'!$F$4:$N$25000,8,0)</f>
        <v>598.79999999999995</v>
      </c>
      <c r="T171" s="24">
        <f>'[1]только промо'!N166</f>
        <v>24.95</v>
      </c>
      <c r="U171" s="24">
        <f t="shared" si="22"/>
        <v>50.160000000000082</v>
      </c>
      <c r="V171" s="26">
        <f t="shared" si="23"/>
        <v>7.7292899408284104</v>
      </c>
    </row>
    <row r="172" spans="1:22" s="27" customFormat="1" x14ac:dyDescent="0.25">
      <c r="A172" s="21">
        <f>'[1]только промо'!E167</f>
        <v>1021595</v>
      </c>
      <c r="B172" s="22" t="str">
        <f>'[1]только промо'!C167</f>
        <v>Смартфон / планшет</v>
      </c>
      <c r="C172" s="23" t="str">
        <f>'[1]только промо'!F167</f>
        <v>Redmi Note 13 8/256 зелен</v>
      </c>
      <c r="D172" s="24">
        <f>VLOOKUP($C172,[1]ПМ_Наташа!$F:$AD,'[1]Таблица 1 Приложения 1'!D$13,0)</f>
        <v>549</v>
      </c>
      <c r="E172" s="24">
        <f>VLOOKUP(C172,'[1]только промо'!$F$4:$N$25000,3,0)</f>
        <v>449</v>
      </c>
      <c r="F172" s="24">
        <f t="shared" si="16"/>
        <v>100</v>
      </c>
      <c r="G172" s="25">
        <f t="shared" si="17"/>
        <v>18.214936247723134</v>
      </c>
      <c r="H172" s="24">
        <f>VLOOKUP($C172,[1]ПМ_Наташа!$F:$AD,'[1]Таблица 1 Приложения 1'!H$13,0)</f>
        <v>549</v>
      </c>
      <c r="I172" s="24">
        <f>VLOOKUP($C172,'[1]только промо'!$F$4:$N$25000,4,0)</f>
        <v>519</v>
      </c>
      <c r="J172" s="24">
        <f>'[1]только промо'!J167</f>
        <v>86.5</v>
      </c>
      <c r="K172" s="24">
        <f t="shared" si="18"/>
        <v>30</v>
      </c>
      <c r="L172" s="26">
        <f t="shared" si="19"/>
        <v>5.4644808743169353</v>
      </c>
      <c r="M172" s="24">
        <f>VLOOKUP($C172,[1]ПМ_Наташа!$F:$AD,'[1]Таблица 1 Приложения 1'!M$13,0)</f>
        <v>588.93999999999994</v>
      </c>
      <c r="N172" s="24">
        <f>VLOOKUP($C172,'[1]только промо'!$F$4:$N$25000,6,0)</f>
        <v>548.9</v>
      </c>
      <c r="O172" s="24">
        <f>'[1]только промо'!L167</f>
        <v>49.9</v>
      </c>
      <c r="P172" s="24">
        <f t="shared" si="20"/>
        <v>40.039999999999964</v>
      </c>
      <c r="Q172" s="26">
        <f t="shared" si="21"/>
        <v>6.798655211057147</v>
      </c>
      <c r="R172" s="24">
        <f>VLOOKUP($C172,[1]ПМ_Наташа!$F:$AD,'[1]Таблица 1 Приложения 1'!R$13,0)</f>
        <v>648.96</v>
      </c>
      <c r="S172" s="24">
        <f>VLOOKUP($C172,'[1]только промо'!$F$4:$N$25000,8,0)</f>
        <v>598.79999999999995</v>
      </c>
      <c r="T172" s="24">
        <f>'[1]только промо'!N167</f>
        <v>24.95</v>
      </c>
      <c r="U172" s="24">
        <f t="shared" si="22"/>
        <v>50.160000000000082</v>
      </c>
      <c r="V172" s="26">
        <f t="shared" si="23"/>
        <v>7.7292899408284104</v>
      </c>
    </row>
    <row r="173" spans="1:22" s="27" customFormat="1" x14ac:dyDescent="0.25">
      <c r="A173" s="21">
        <f>'[1]только промо'!E168</f>
        <v>1021611</v>
      </c>
      <c r="B173" s="22" t="str">
        <f>'[1]только промо'!C168</f>
        <v>Смартфон / планшет</v>
      </c>
      <c r="C173" s="23" t="str">
        <f>'[1]только промо'!F168</f>
        <v>Redmi Note 13 8/256 син</v>
      </c>
      <c r="D173" s="24">
        <f>VLOOKUP($C173,[1]ПМ_Наташа!$F:$AD,'[1]Таблица 1 Приложения 1'!D$13,0)</f>
        <v>549</v>
      </c>
      <c r="E173" s="24">
        <f>VLOOKUP(C173,'[1]только промо'!$F$4:$N$25000,3,0)</f>
        <v>449</v>
      </c>
      <c r="F173" s="24">
        <f t="shared" si="16"/>
        <v>100</v>
      </c>
      <c r="G173" s="25">
        <f t="shared" si="17"/>
        <v>18.214936247723134</v>
      </c>
      <c r="H173" s="24">
        <f>VLOOKUP($C173,[1]ПМ_Наташа!$F:$AD,'[1]Таблица 1 Приложения 1'!H$13,0)</f>
        <v>549</v>
      </c>
      <c r="I173" s="24">
        <f>VLOOKUP($C173,'[1]только промо'!$F$4:$N$25000,4,0)</f>
        <v>519</v>
      </c>
      <c r="J173" s="24">
        <f>'[1]только промо'!J168</f>
        <v>86.5</v>
      </c>
      <c r="K173" s="24">
        <f t="shared" si="18"/>
        <v>30</v>
      </c>
      <c r="L173" s="26">
        <f t="shared" si="19"/>
        <v>5.4644808743169353</v>
      </c>
      <c r="M173" s="24">
        <f>VLOOKUP($C173,[1]ПМ_Наташа!$F:$AD,'[1]Таблица 1 Приложения 1'!M$13,0)</f>
        <v>588.93999999999994</v>
      </c>
      <c r="N173" s="24">
        <f>VLOOKUP($C173,'[1]только промо'!$F$4:$N$25000,6,0)</f>
        <v>548.9</v>
      </c>
      <c r="O173" s="24">
        <f>'[1]только промо'!L168</f>
        <v>49.9</v>
      </c>
      <c r="P173" s="24">
        <f t="shared" si="20"/>
        <v>40.039999999999964</v>
      </c>
      <c r="Q173" s="26">
        <f t="shared" si="21"/>
        <v>6.798655211057147</v>
      </c>
      <c r="R173" s="24">
        <f>VLOOKUP($C173,[1]ПМ_Наташа!$F:$AD,'[1]Таблица 1 Приложения 1'!R$13,0)</f>
        <v>648.96</v>
      </c>
      <c r="S173" s="24">
        <f>VLOOKUP($C173,'[1]только промо'!$F$4:$N$25000,8,0)</f>
        <v>598.79999999999995</v>
      </c>
      <c r="T173" s="24">
        <f>'[1]только промо'!N168</f>
        <v>24.95</v>
      </c>
      <c r="U173" s="24">
        <f t="shared" si="22"/>
        <v>50.160000000000082</v>
      </c>
      <c r="V173" s="26">
        <f t="shared" si="23"/>
        <v>7.7292899408284104</v>
      </c>
    </row>
    <row r="174" spans="1:22" s="27" customFormat="1" x14ac:dyDescent="0.25">
      <c r="A174" s="21">
        <f>'[1]только промо'!E169</f>
        <v>1025572</v>
      </c>
      <c r="B174" s="22" t="str">
        <f>'[1]только промо'!C169</f>
        <v>Смартфон / планшет</v>
      </c>
      <c r="C174" s="23" t="str">
        <f>'[1]только промо'!F169</f>
        <v>Samsung SM-A266 6/128 черн</v>
      </c>
      <c r="D174" s="24">
        <f>VLOOKUP($C174,[1]ПМ_Наташа!$F:$AD,'[1]Таблица 1 Приложения 1'!D$13,0)</f>
        <v>749</v>
      </c>
      <c r="E174" s="24">
        <f>VLOOKUP(C174,'[1]только промо'!$F$4:$N$25000,3,0)</f>
        <v>599</v>
      </c>
      <c r="F174" s="24">
        <f t="shared" si="16"/>
        <v>150</v>
      </c>
      <c r="G174" s="25">
        <f t="shared" si="17"/>
        <v>20.026702269692919</v>
      </c>
      <c r="H174" s="24">
        <f>VLOOKUP($C174,[1]ПМ_Наташа!$F:$AD,'[1]Таблица 1 Приложения 1'!H$13,0)</f>
        <v>748.92</v>
      </c>
      <c r="I174" s="24">
        <f>VLOOKUP($C174,'[1]только промо'!$F$4:$N$25000,4,0)</f>
        <v>598.98</v>
      </c>
      <c r="J174" s="24">
        <f>'[1]только промо'!J169</f>
        <v>99.83</v>
      </c>
      <c r="K174" s="24">
        <f t="shared" si="18"/>
        <v>149.93999999999994</v>
      </c>
      <c r="L174" s="26">
        <f t="shared" si="19"/>
        <v>20.020829995193068</v>
      </c>
      <c r="M174" s="24">
        <f>VLOOKUP($C174,[1]ПМ_Наташа!$F:$AD,'[1]Таблица 1 Приложения 1'!M$13,0)</f>
        <v>748.99</v>
      </c>
      <c r="N174" s="24">
        <f>VLOOKUP($C174,'[1]только промо'!$F$4:$N$25000,6,0)</f>
        <v>598.83999999999992</v>
      </c>
      <c r="O174" s="24">
        <f>'[1]только промо'!L169</f>
        <v>54.44</v>
      </c>
      <c r="P174" s="24">
        <f t="shared" si="20"/>
        <v>150.15000000000009</v>
      </c>
      <c r="Q174" s="26">
        <f t="shared" si="21"/>
        <v>20.046996622117796</v>
      </c>
      <c r="R174" s="24">
        <f>VLOOKUP($C174,[1]ПМ_Наташа!$F:$AD,'[1]Таблица 1 Приложения 1'!R$13,0)</f>
        <v>748.8</v>
      </c>
      <c r="S174" s="24">
        <f>VLOOKUP($C174,'[1]только промо'!$F$4:$N$25000,8,0)</f>
        <v>598.79999999999995</v>
      </c>
      <c r="T174" s="24">
        <f>'[1]только промо'!N169</f>
        <v>24.95</v>
      </c>
      <c r="U174" s="24">
        <f t="shared" si="22"/>
        <v>150</v>
      </c>
      <c r="V174" s="26">
        <f t="shared" si="23"/>
        <v>20.032051282051288</v>
      </c>
    </row>
    <row r="175" spans="1:22" s="27" customFormat="1" x14ac:dyDescent="0.25">
      <c r="A175" s="21">
        <f>'[1]только промо'!E170</f>
        <v>1025578</v>
      </c>
      <c r="B175" s="22" t="str">
        <f>'[1]только промо'!C170</f>
        <v>Смартфон / планшет</v>
      </c>
      <c r="C175" s="23" t="str">
        <f>'[1]только промо'!F170</f>
        <v>Samsung SM-A266 6/128 мятн</v>
      </c>
      <c r="D175" s="24">
        <f>VLOOKUP($C175,[1]ПМ_Наташа!$F:$AD,'[1]Таблица 1 Приложения 1'!D$13,0)</f>
        <v>749</v>
      </c>
      <c r="E175" s="24">
        <f>VLOOKUP(C175,'[1]только промо'!$F$4:$N$25000,3,0)</f>
        <v>599</v>
      </c>
      <c r="F175" s="24">
        <f t="shared" si="16"/>
        <v>150</v>
      </c>
      <c r="G175" s="25">
        <f t="shared" si="17"/>
        <v>20.026702269692919</v>
      </c>
      <c r="H175" s="24">
        <f>VLOOKUP($C175,[1]ПМ_Наташа!$F:$AD,'[1]Таблица 1 Приложения 1'!H$13,0)</f>
        <v>748.92</v>
      </c>
      <c r="I175" s="24">
        <f>VLOOKUP($C175,'[1]только промо'!$F$4:$N$25000,4,0)</f>
        <v>598.98</v>
      </c>
      <c r="J175" s="24">
        <f>'[1]только промо'!J170</f>
        <v>99.83</v>
      </c>
      <c r="K175" s="24">
        <f t="shared" si="18"/>
        <v>149.93999999999994</v>
      </c>
      <c r="L175" s="26">
        <f t="shared" si="19"/>
        <v>20.020829995193068</v>
      </c>
      <c r="M175" s="24">
        <f>VLOOKUP($C175,[1]ПМ_Наташа!$F:$AD,'[1]Таблица 1 Приложения 1'!M$13,0)</f>
        <v>748.99</v>
      </c>
      <c r="N175" s="24">
        <f>VLOOKUP($C175,'[1]только промо'!$F$4:$N$25000,6,0)</f>
        <v>598.83999999999992</v>
      </c>
      <c r="O175" s="24">
        <f>'[1]только промо'!L170</f>
        <v>54.44</v>
      </c>
      <c r="P175" s="24">
        <f t="shared" si="20"/>
        <v>150.15000000000009</v>
      </c>
      <c r="Q175" s="26">
        <f t="shared" si="21"/>
        <v>20.046996622117796</v>
      </c>
      <c r="R175" s="24">
        <f>VLOOKUP($C175,[1]ПМ_Наташа!$F:$AD,'[1]Таблица 1 Приложения 1'!R$13,0)</f>
        <v>748.8</v>
      </c>
      <c r="S175" s="24">
        <f>VLOOKUP($C175,'[1]только промо'!$F$4:$N$25000,8,0)</f>
        <v>598.79999999999995</v>
      </c>
      <c r="T175" s="24">
        <f>'[1]только промо'!N170</f>
        <v>24.95</v>
      </c>
      <c r="U175" s="24">
        <f t="shared" si="22"/>
        <v>150</v>
      </c>
      <c r="V175" s="26">
        <f t="shared" si="23"/>
        <v>20.032051282051288</v>
      </c>
    </row>
    <row r="176" spans="1:22" s="27" customFormat="1" x14ac:dyDescent="0.25">
      <c r="A176" s="21">
        <f>'[1]только промо'!E171</f>
        <v>1025580</v>
      </c>
      <c r="B176" s="22" t="str">
        <f>'[1]только промо'!C171</f>
        <v>Смартфон / планшет</v>
      </c>
      <c r="C176" s="23" t="str">
        <f>'[1]только промо'!F171</f>
        <v>Samsung SM-A266 6/128 бел</v>
      </c>
      <c r="D176" s="24">
        <f>VLOOKUP($C176,[1]ПМ_Наташа!$F:$AD,'[1]Таблица 1 Приложения 1'!D$13,0)</f>
        <v>749</v>
      </c>
      <c r="E176" s="24">
        <f>VLOOKUP(C176,'[1]только промо'!$F$4:$N$25000,3,0)</f>
        <v>599</v>
      </c>
      <c r="F176" s="24">
        <f t="shared" si="16"/>
        <v>150</v>
      </c>
      <c r="G176" s="25">
        <f t="shared" si="17"/>
        <v>20.026702269692919</v>
      </c>
      <c r="H176" s="24">
        <f>VLOOKUP($C176,[1]ПМ_Наташа!$F:$AD,'[1]Таблица 1 Приложения 1'!H$13,0)</f>
        <v>748.92</v>
      </c>
      <c r="I176" s="24">
        <f>VLOOKUP($C176,'[1]только промо'!$F$4:$N$25000,4,0)</f>
        <v>598.98</v>
      </c>
      <c r="J176" s="24">
        <f>'[1]только промо'!J171</f>
        <v>99.83</v>
      </c>
      <c r="K176" s="24">
        <f t="shared" si="18"/>
        <v>149.93999999999994</v>
      </c>
      <c r="L176" s="26">
        <f t="shared" si="19"/>
        <v>20.020829995193068</v>
      </c>
      <c r="M176" s="24">
        <f>VLOOKUP($C176,[1]ПМ_Наташа!$F:$AD,'[1]Таблица 1 Приложения 1'!M$13,0)</f>
        <v>748.99</v>
      </c>
      <c r="N176" s="24">
        <f>VLOOKUP($C176,'[1]только промо'!$F$4:$N$25000,6,0)</f>
        <v>598.83999999999992</v>
      </c>
      <c r="O176" s="24">
        <f>'[1]только промо'!L171</f>
        <v>54.44</v>
      </c>
      <c r="P176" s="24">
        <f t="shared" si="20"/>
        <v>150.15000000000009</v>
      </c>
      <c r="Q176" s="26">
        <f t="shared" si="21"/>
        <v>20.046996622117796</v>
      </c>
      <c r="R176" s="24">
        <f>VLOOKUP($C176,[1]ПМ_Наташа!$F:$AD,'[1]Таблица 1 Приложения 1'!R$13,0)</f>
        <v>748.8</v>
      </c>
      <c r="S176" s="24">
        <f>VLOOKUP($C176,'[1]только промо'!$F$4:$N$25000,8,0)</f>
        <v>598.79999999999995</v>
      </c>
      <c r="T176" s="24">
        <f>'[1]только промо'!N171</f>
        <v>24.95</v>
      </c>
      <c r="U176" s="24">
        <f t="shared" si="22"/>
        <v>150</v>
      </c>
      <c r="V176" s="26">
        <f t="shared" si="23"/>
        <v>20.032051282051288</v>
      </c>
    </row>
    <row r="177" spans="1:22" s="27" customFormat="1" x14ac:dyDescent="0.25">
      <c r="A177" s="21">
        <f>'[1]только промо'!E172</f>
        <v>1024334</v>
      </c>
      <c r="B177" s="22" t="str">
        <f>'[1]только промо'!C172</f>
        <v>Смартфон / планшет</v>
      </c>
      <c r="C177" s="23" t="str">
        <f>'[1]только промо'!F172</f>
        <v>Samsung SM-A165 4/128 черн</v>
      </c>
      <c r="D177" s="24">
        <f>VLOOKUP($C177,[1]ПМ_Наташа!$F:$AD,'[1]Таблица 1 Приложения 1'!D$13,0)</f>
        <v>539</v>
      </c>
      <c r="E177" s="24">
        <f>VLOOKUP(C177,'[1]только промо'!$F$4:$N$25000,3,0)</f>
        <v>499</v>
      </c>
      <c r="F177" s="24">
        <f t="shared" si="16"/>
        <v>40</v>
      </c>
      <c r="G177" s="25">
        <f t="shared" si="17"/>
        <v>7.4211502782931316</v>
      </c>
      <c r="H177" s="24">
        <f>VLOOKUP($C177,[1]ПМ_Наташа!$F:$AD,'[1]Таблица 1 Приложения 1'!H$13,0)</f>
        <v>568.91999999999996</v>
      </c>
      <c r="I177" s="24">
        <f>VLOOKUP($C177,'[1]только промо'!$F$4:$N$25000,4,0)</f>
        <v>498.96</v>
      </c>
      <c r="J177" s="24">
        <f>'[1]только промо'!J172</f>
        <v>83.16</v>
      </c>
      <c r="K177" s="24">
        <f t="shared" si="18"/>
        <v>69.95999999999998</v>
      </c>
      <c r="L177" s="26">
        <f t="shared" si="19"/>
        <v>12.296983758700698</v>
      </c>
      <c r="M177" s="24">
        <f>VLOOKUP($C177,[1]ПМ_Наташа!$F:$AD,'[1]Таблица 1 Приложения 1'!M$13,0)</f>
        <v>588.93999999999994</v>
      </c>
      <c r="N177" s="24">
        <f>VLOOKUP($C177,'[1]только промо'!$F$4:$N$25000,6,0)</f>
        <v>498.96</v>
      </c>
      <c r="O177" s="24">
        <f>'[1]только промо'!L172</f>
        <v>45.36</v>
      </c>
      <c r="P177" s="24">
        <f t="shared" si="20"/>
        <v>89.979999999999961</v>
      </c>
      <c r="Q177" s="26">
        <f t="shared" si="21"/>
        <v>15.278296600672391</v>
      </c>
      <c r="R177" s="24">
        <f>VLOOKUP($C177,[1]ПМ_Наташа!$F:$AD,'[1]Таблица 1 Приложения 1'!R$13,0)</f>
        <v>638.88</v>
      </c>
      <c r="S177" s="24">
        <f>VLOOKUP($C177,'[1]только промо'!$F$4:$N$25000,8,0)</f>
        <v>498.72</v>
      </c>
      <c r="T177" s="24">
        <f>'[1]только промо'!N172</f>
        <v>20.78</v>
      </c>
      <c r="U177" s="24">
        <f t="shared" si="22"/>
        <v>140.15999999999997</v>
      </c>
      <c r="V177" s="26">
        <f t="shared" si="23"/>
        <v>21.938392186326062</v>
      </c>
    </row>
    <row r="178" spans="1:22" s="27" customFormat="1" x14ac:dyDescent="0.25">
      <c r="A178" s="21">
        <f>'[1]только промо'!E173</f>
        <v>1024336</v>
      </c>
      <c r="B178" s="22" t="str">
        <f>'[1]только промо'!C173</f>
        <v>Смартфон / планшет</v>
      </c>
      <c r="C178" s="23" t="str">
        <f>'[1]только промо'!F173</f>
        <v>Samsung SM-A165 4/128 серебр</v>
      </c>
      <c r="D178" s="24">
        <f>VLOOKUP($C178,[1]ПМ_Наташа!$F:$AD,'[1]Таблица 1 Приложения 1'!D$13,0)</f>
        <v>539</v>
      </c>
      <c r="E178" s="24">
        <f>VLOOKUP(C178,'[1]только промо'!$F$4:$N$25000,3,0)</f>
        <v>499</v>
      </c>
      <c r="F178" s="24">
        <f t="shared" si="16"/>
        <v>40</v>
      </c>
      <c r="G178" s="25">
        <f t="shared" si="17"/>
        <v>7.4211502782931316</v>
      </c>
      <c r="H178" s="24">
        <f>VLOOKUP($C178,[1]ПМ_Наташа!$F:$AD,'[1]Таблица 1 Приложения 1'!H$13,0)</f>
        <v>568.91999999999996</v>
      </c>
      <c r="I178" s="24">
        <f>VLOOKUP($C178,'[1]только промо'!$F$4:$N$25000,4,0)</f>
        <v>498.96</v>
      </c>
      <c r="J178" s="24">
        <f>'[1]только промо'!J173</f>
        <v>83.16</v>
      </c>
      <c r="K178" s="24">
        <f t="shared" si="18"/>
        <v>69.95999999999998</v>
      </c>
      <c r="L178" s="26">
        <f t="shared" si="19"/>
        <v>12.296983758700698</v>
      </c>
      <c r="M178" s="24">
        <f>VLOOKUP($C178,[1]ПМ_Наташа!$F:$AD,'[1]Таблица 1 Приложения 1'!M$13,0)</f>
        <v>588.93999999999994</v>
      </c>
      <c r="N178" s="24">
        <f>VLOOKUP($C178,'[1]только промо'!$F$4:$N$25000,6,0)</f>
        <v>498.96</v>
      </c>
      <c r="O178" s="24">
        <f>'[1]только промо'!L173</f>
        <v>45.36</v>
      </c>
      <c r="P178" s="24">
        <f t="shared" si="20"/>
        <v>89.979999999999961</v>
      </c>
      <c r="Q178" s="26">
        <f t="shared" si="21"/>
        <v>15.278296600672391</v>
      </c>
      <c r="R178" s="24">
        <f>VLOOKUP($C178,[1]ПМ_Наташа!$F:$AD,'[1]Таблица 1 Приложения 1'!R$13,0)</f>
        <v>638.88</v>
      </c>
      <c r="S178" s="24">
        <f>VLOOKUP($C178,'[1]только промо'!$F$4:$N$25000,8,0)</f>
        <v>498.72</v>
      </c>
      <c r="T178" s="24">
        <f>'[1]только промо'!N173</f>
        <v>20.78</v>
      </c>
      <c r="U178" s="24">
        <f t="shared" si="22"/>
        <v>140.15999999999997</v>
      </c>
      <c r="V178" s="26">
        <f t="shared" si="23"/>
        <v>21.938392186326062</v>
      </c>
    </row>
    <row r="179" spans="1:22" s="27" customFormat="1" x14ac:dyDescent="0.25">
      <c r="A179" s="21">
        <f>'[1]только промо'!E174</f>
        <v>1024338</v>
      </c>
      <c r="B179" s="22" t="str">
        <f>'[1]только промо'!C174</f>
        <v>Смартфон / планшет</v>
      </c>
      <c r="C179" s="23" t="str">
        <f>'[1]только промо'!F174</f>
        <v>Samsung SM-A165 4/128 мятн</v>
      </c>
      <c r="D179" s="24">
        <f>VLOOKUP($C179,[1]ПМ_Наташа!$F:$AD,'[1]Таблица 1 Приложения 1'!D$13,0)</f>
        <v>539</v>
      </c>
      <c r="E179" s="24">
        <f>VLOOKUP(C179,'[1]только промо'!$F$4:$N$25000,3,0)</f>
        <v>499</v>
      </c>
      <c r="F179" s="24">
        <f t="shared" si="16"/>
        <v>40</v>
      </c>
      <c r="G179" s="25">
        <f t="shared" si="17"/>
        <v>7.4211502782931316</v>
      </c>
      <c r="H179" s="24">
        <f>VLOOKUP($C179,[1]ПМ_Наташа!$F:$AD,'[1]Таблица 1 Приложения 1'!H$13,0)</f>
        <v>568.91999999999996</v>
      </c>
      <c r="I179" s="24">
        <f>VLOOKUP($C179,'[1]только промо'!$F$4:$N$25000,4,0)</f>
        <v>498.96</v>
      </c>
      <c r="J179" s="24">
        <f>'[1]только промо'!J174</f>
        <v>83.16</v>
      </c>
      <c r="K179" s="24">
        <f t="shared" si="18"/>
        <v>69.95999999999998</v>
      </c>
      <c r="L179" s="26">
        <f t="shared" si="19"/>
        <v>12.296983758700698</v>
      </c>
      <c r="M179" s="24">
        <f>VLOOKUP($C179,[1]ПМ_Наташа!$F:$AD,'[1]Таблица 1 Приложения 1'!M$13,0)</f>
        <v>588.93999999999994</v>
      </c>
      <c r="N179" s="24">
        <f>VLOOKUP($C179,'[1]только промо'!$F$4:$N$25000,6,0)</f>
        <v>498.96</v>
      </c>
      <c r="O179" s="24">
        <f>'[1]только промо'!L174</f>
        <v>45.36</v>
      </c>
      <c r="P179" s="24">
        <f t="shared" si="20"/>
        <v>89.979999999999961</v>
      </c>
      <c r="Q179" s="26">
        <f t="shared" si="21"/>
        <v>15.278296600672391</v>
      </c>
      <c r="R179" s="24">
        <f>VLOOKUP($C179,[1]ПМ_Наташа!$F:$AD,'[1]Таблица 1 Приложения 1'!R$13,0)</f>
        <v>638.88</v>
      </c>
      <c r="S179" s="24">
        <f>VLOOKUP($C179,'[1]только промо'!$F$4:$N$25000,8,0)</f>
        <v>498.72</v>
      </c>
      <c r="T179" s="24">
        <f>'[1]только промо'!N174</f>
        <v>20.78</v>
      </c>
      <c r="U179" s="24">
        <f t="shared" si="22"/>
        <v>140.15999999999997</v>
      </c>
      <c r="V179" s="26">
        <f t="shared" si="23"/>
        <v>21.938392186326062</v>
      </c>
    </row>
    <row r="180" spans="1:22" s="27" customFormat="1" x14ac:dyDescent="0.25">
      <c r="A180" s="21">
        <f>'[1]только промо'!E175</f>
        <v>1024330</v>
      </c>
      <c r="B180" s="22" t="str">
        <f>'[1]только промо'!C175</f>
        <v>Смартфон / планшет</v>
      </c>
      <c r="C180" s="23" t="str">
        <f>'[1]только промо'!F175</f>
        <v>Samsung SM-A165 8/256 серебр</v>
      </c>
      <c r="D180" s="24">
        <f>VLOOKUP($C180,[1]ПМ_Наташа!$F:$AD,'[1]Таблица 1 Приложения 1'!D$13,0)</f>
        <v>739</v>
      </c>
      <c r="E180" s="24">
        <f>VLOOKUP(C180,'[1]только промо'!$F$4:$N$25000,3,0)</f>
        <v>599</v>
      </c>
      <c r="F180" s="24">
        <f t="shared" si="16"/>
        <v>140</v>
      </c>
      <c r="G180" s="25">
        <f t="shared" si="17"/>
        <v>18.944519621109613</v>
      </c>
      <c r="H180" s="24">
        <f>VLOOKUP($C180,[1]ПМ_Наташа!$F:$AD,'[1]Таблица 1 Приложения 1'!H$13,0)</f>
        <v>789</v>
      </c>
      <c r="I180" s="24">
        <f>VLOOKUP($C180,'[1]только промо'!$F$4:$N$25000,4,0)</f>
        <v>598.98</v>
      </c>
      <c r="J180" s="24">
        <f>'[1]только промо'!J175</f>
        <v>99.83</v>
      </c>
      <c r="K180" s="24">
        <f t="shared" si="18"/>
        <v>190.01999999999998</v>
      </c>
      <c r="L180" s="26">
        <f t="shared" si="19"/>
        <v>24.083650190114071</v>
      </c>
      <c r="M180" s="24">
        <f>VLOOKUP($C180,[1]ПМ_Наташа!$F:$AD,'[1]Таблица 1 Приложения 1'!M$13,0)</f>
        <v>818.95</v>
      </c>
      <c r="N180" s="24">
        <f>VLOOKUP($C180,'[1]только промо'!$F$4:$N$25000,6,0)</f>
        <v>598.83999999999992</v>
      </c>
      <c r="O180" s="24">
        <f>'[1]только промо'!L175</f>
        <v>54.44</v>
      </c>
      <c r="P180" s="24">
        <f t="shared" si="20"/>
        <v>220.11000000000013</v>
      </c>
      <c r="Q180" s="26">
        <f t="shared" si="21"/>
        <v>26.877098723975834</v>
      </c>
      <c r="R180" s="24">
        <f>VLOOKUP($C180,[1]ПМ_Наташа!$F:$AD,'[1]Таблица 1 Приложения 1'!R$13,0)</f>
        <v>898.80000000000007</v>
      </c>
      <c r="S180" s="24">
        <f>VLOOKUP($C180,'[1]только промо'!$F$4:$N$25000,8,0)</f>
        <v>598.79999999999995</v>
      </c>
      <c r="T180" s="24">
        <f>'[1]только промо'!N175</f>
        <v>24.95</v>
      </c>
      <c r="U180" s="24">
        <f t="shared" si="22"/>
        <v>300.00000000000011</v>
      </c>
      <c r="V180" s="26">
        <f t="shared" si="23"/>
        <v>33.377837116154886</v>
      </c>
    </row>
    <row r="181" spans="1:22" s="27" customFormat="1" x14ac:dyDescent="0.25">
      <c r="A181" s="21">
        <f>'[1]только промо'!E176</f>
        <v>1024332</v>
      </c>
      <c r="B181" s="22" t="str">
        <f>'[1]только промо'!C176</f>
        <v>Смартфон / планшет</v>
      </c>
      <c r="C181" s="23" t="str">
        <f>'[1]только промо'!F176</f>
        <v>Samsung SM-A165 8/256 черн</v>
      </c>
      <c r="D181" s="24">
        <f>VLOOKUP($C181,[1]ПМ_Наташа!$F:$AD,'[1]Таблица 1 Приложения 1'!D$13,0)</f>
        <v>739</v>
      </c>
      <c r="E181" s="24">
        <f>VLOOKUP(C181,'[1]только промо'!$F$4:$N$25000,3,0)</f>
        <v>599</v>
      </c>
      <c r="F181" s="24">
        <f t="shared" si="16"/>
        <v>140</v>
      </c>
      <c r="G181" s="25">
        <f t="shared" si="17"/>
        <v>18.944519621109613</v>
      </c>
      <c r="H181" s="24">
        <f>VLOOKUP($C181,[1]ПМ_Наташа!$F:$AD,'[1]Таблица 1 Приложения 1'!H$13,0)</f>
        <v>789</v>
      </c>
      <c r="I181" s="24">
        <f>VLOOKUP($C181,'[1]только промо'!$F$4:$N$25000,4,0)</f>
        <v>598.98</v>
      </c>
      <c r="J181" s="24">
        <f>'[1]только промо'!J176</f>
        <v>99.83</v>
      </c>
      <c r="K181" s="24">
        <f t="shared" si="18"/>
        <v>190.01999999999998</v>
      </c>
      <c r="L181" s="26">
        <f t="shared" si="19"/>
        <v>24.083650190114071</v>
      </c>
      <c r="M181" s="24">
        <f>VLOOKUP($C181,[1]ПМ_Наташа!$F:$AD,'[1]Таблица 1 Приложения 1'!M$13,0)</f>
        <v>818.95</v>
      </c>
      <c r="N181" s="24">
        <f>VLOOKUP($C181,'[1]только промо'!$F$4:$N$25000,6,0)</f>
        <v>598.83999999999992</v>
      </c>
      <c r="O181" s="24">
        <f>'[1]только промо'!L176</f>
        <v>54.44</v>
      </c>
      <c r="P181" s="24">
        <f t="shared" si="20"/>
        <v>220.11000000000013</v>
      </c>
      <c r="Q181" s="26">
        <f t="shared" si="21"/>
        <v>26.877098723975834</v>
      </c>
      <c r="R181" s="24">
        <f>VLOOKUP($C181,[1]ПМ_Наташа!$F:$AD,'[1]Таблица 1 Приложения 1'!R$13,0)</f>
        <v>898.80000000000007</v>
      </c>
      <c r="S181" s="24">
        <f>VLOOKUP($C181,'[1]только промо'!$F$4:$N$25000,8,0)</f>
        <v>598.79999999999995</v>
      </c>
      <c r="T181" s="24">
        <f>'[1]только промо'!N176</f>
        <v>24.95</v>
      </c>
      <c r="U181" s="24">
        <f t="shared" si="22"/>
        <v>300.00000000000011</v>
      </c>
      <c r="V181" s="26">
        <f t="shared" si="23"/>
        <v>33.377837116154886</v>
      </c>
    </row>
    <row r="182" spans="1:22" s="27" customFormat="1" x14ac:dyDescent="0.25">
      <c r="A182" s="21">
        <f>'[1]только промо'!E177</f>
        <v>1024357</v>
      </c>
      <c r="B182" s="22" t="str">
        <f>'[1]только промо'!C177</f>
        <v>Смартфон / планшет</v>
      </c>
      <c r="C182" s="23" t="str">
        <f>'[1]только промо'!F177</f>
        <v>Samsung SM-A165 8/256 мятн</v>
      </c>
      <c r="D182" s="24">
        <f>VLOOKUP($C182,[1]ПМ_Наташа!$F:$AD,'[1]Таблица 1 Приложения 1'!D$13,0)</f>
        <v>739</v>
      </c>
      <c r="E182" s="24">
        <f>VLOOKUP(C182,'[1]только промо'!$F$4:$N$25000,3,0)</f>
        <v>599</v>
      </c>
      <c r="F182" s="24">
        <f t="shared" si="16"/>
        <v>140</v>
      </c>
      <c r="G182" s="25">
        <f t="shared" si="17"/>
        <v>18.944519621109613</v>
      </c>
      <c r="H182" s="24">
        <f>VLOOKUP($C182,[1]ПМ_Наташа!$F:$AD,'[1]Таблица 1 Приложения 1'!H$13,0)</f>
        <v>789</v>
      </c>
      <c r="I182" s="24">
        <f>VLOOKUP($C182,'[1]только промо'!$F$4:$N$25000,4,0)</f>
        <v>598.98</v>
      </c>
      <c r="J182" s="24">
        <f>'[1]только промо'!J177</f>
        <v>99.83</v>
      </c>
      <c r="K182" s="24">
        <f t="shared" si="18"/>
        <v>190.01999999999998</v>
      </c>
      <c r="L182" s="26">
        <f t="shared" si="19"/>
        <v>24.083650190114071</v>
      </c>
      <c r="M182" s="24">
        <f>VLOOKUP($C182,[1]ПМ_Наташа!$F:$AD,'[1]Таблица 1 Приложения 1'!M$13,0)</f>
        <v>818.95</v>
      </c>
      <c r="N182" s="24">
        <f>VLOOKUP($C182,'[1]только промо'!$F$4:$N$25000,6,0)</f>
        <v>598.83999999999992</v>
      </c>
      <c r="O182" s="24">
        <f>'[1]только промо'!L177</f>
        <v>54.44</v>
      </c>
      <c r="P182" s="24">
        <f t="shared" si="20"/>
        <v>220.11000000000013</v>
      </c>
      <c r="Q182" s="26">
        <f t="shared" si="21"/>
        <v>26.877098723975834</v>
      </c>
      <c r="R182" s="24">
        <f>VLOOKUP($C182,[1]ПМ_Наташа!$F:$AD,'[1]Таблица 1 Приложения 1'!R$13,0)</f>
        <v>898.80000000000007</v>
      </c>
      <c r="S182" s="24">
        <f>VLOOKUP($C182,'[1]только промо'!$F$4:$N$25000,8,0)</f>
        <v>598.79999999999995</v>
      </c>
      <c r="T182" s="24">
        <f>'[1]только промо'!N177</f>
        <v>24.95</v>
      </c>
      <c r="U182" s="24">
        <f t="shared" si="22"/>
        <v>300.00000000000011</v>
      </c>
      <c r="V182" s="26">
        <f t="shared" si="23"/>
        <v>33.377837116154886</v>
      </c>
    </row>
    <row r="183" spans="1:22" s="27" customFormat="1" x14ac:dyDescent="0.25">
      <c r="A183" s="21">
        <f>'[1]только промо'!E178</f>
        <v>1024470</v>
      </c>
      <c r="B183" s="22" t="str">
        <f>'[1]только промо'!C178</f>
        <v>Смартфон / планшет</v>
      </c>
      <c r="C183" s="23" t="str">
        <f>'[1]только промо'!F178</f>
        <v>Huawei nova 13 12/512 BLK-LX9 зел</v>
      </c>
      <c r="D183" s="24">
        <f>VLOOKUP($C183,[1]ПМ_Наташа!$F:$AD,'[1]Таблица 1 Приложения 1'!D$13,0)</f>
        <v>1099</v>
      </c>
      <c r="E183" s="24">
        <f>VLOOKUP(C183,'[1]только промо'!$F$4:$N$25000,3,0)</f>
        <v>899</v>
      </c>
      <c r="F183" s="24">
        <f t="shared" si="16"/>
        <v>200</v>
      </c>
      <c r="G183" s="25">
        <f t="shared" si="17"/>
        <v>18.198362147406733</v>
      </c>
      <c r="H183" s="24">
        <f>VLOOKUP($C183,[1]ПМ_Наташа!$F:$AD,'[1]Таблица 1 Приложения 1'!H$13,0)</f>
        <v>1098.96</v>
      </c>
      <c r="I183" s="24">
        <f>VLOOKUP($C183,'[1]только промо'!$F$4:$N$25000,4,0)</f>
        <v>898.98</v>
      </c>
      <c r="J183" s="24">
        <f>'[1]только промо'!J178</f>
        <v>149.83000000000001</v>
      </c>
      <c r="K183" s="24">
        <f t="shared" si="18"/>
        <v>199.98000000000002</v>
      </c>
      <c r="L183" s="26">
        <f t="shared" si="19"/>
        <v>18.197204629831841</v>
      </c>
      <c r="M183" s="24">
        <f>VLOOKUP($C183,[1]ПМ_Наташа!$F:$AD,'[1]Таблица 1 Приложения 1'!M$13,0)</f>
        <v>1098.9000000000001</v>
      </c>
      <c r="N183" s="24">
        <f>VLOOKUP($C183,'[1]только промо'!$F$4:$N$25000,6,0)</f>
        <v>898.92</v>
      </c>
      <c r="O183" s="24">
        <f>'[1]только промо'!L178</f>
        <v>81.72</v>
      </c>
      <c r="P183" s="24">
        <f t="shared" si="20"/>
        <v>199.98000000000013</v>
      </c>
      <c r="Q183" s="26">
        <f t="shared" si="21"/>
        <v>18.198198198198213</v>
      </c>
      <c r="R183" s="24">
        <f>VLOOKUP($C183,[1]ПМ_Наташа!$F:$AD,'[1]Таблица 1 Приложения 1'!R$13,0)</f>
        <v>1098.96</v>
      </c>
      <c r="S183" s="24">
        <f>VLOOKUP($C183,'[1]только промо'!$F$4:$N$25000,8,0)</f>
        <v>898.80000000000007</v>
      </c>
      <c r="T183" s="24">
        <f>'[1]только промо'!N178</f>
        <v>37.450000000000003</v>
      </c>
      <c r="U183" s="24">
        <f t="shared" si="22"/>
        <v>200.15999999999997</v>
      </c>
      <c r="V183" s="26">
        <f t="shared" si="23"/>
        <v>18.213583751910889</v>
      </c>
    </row>
    <row r="184" spans="1:22" s="27" customFormat="1" x14ac:dyDescent="0.25">
      <c r="A184" s="21">
        <f>'[1]только промо'!E179</f>
        <v>1024472</v>
      </c>
      <c r="B184" s="22" t="str">
        <f>'[1]только промо'!C179</f>
        <v>Смартфон / планшет</v>
      </c>
      <c r="C184" s="23" t="str">
        <f>'[1]только промо'!F179</f>
        <v>Huawei nova 13 12/512 BLK-LX9 чер</v>
      </c>
      <c r="D184" s="24">
        <f>VLOOKUP($C184,[1]ПМ_Наташа!$F:$AD,'[1]Таблица 1 Приложения 1'!D$13,0)</f>
        <v>1099</v>
      </c>
      <c r="E184" s="24">
        <f>VLOOKUP(C184,'[1]только промо'!$F$4:$N$25000,3,0)</f>
        <v>899</v>
      </c>
      <c r="F184" s="24">
        <f t="shared" si="16"/>
        <v>200</v>
      </c>
      <c r="G184" s="25">
        <f t="shared" si="17"/>
        <v>18.198362147406733</v>
      </c>
      <c r="H184" s="24">
        <f>VLOOKUP($C184,[1]ПМ_Наташа!$F:$AD,'[1]Таблица 1 Приложения 1'!H$13,0)</f>
        <v>1098.96</v>
      </c>
      <c r="I184" s="24">
        <f>VLOOKUP($C184,'[1]только промо'!$F$4:$N$25000,4,0)</f>
        <v>898.98</v>
      </c>
      <c r="J184" s="24">
        <f>'[1]только промо'!J179</f>
        <v>149.83000000000001</v>
      </c>
      <c r="K184" s="24">
        <f t="shared" si="18"/>
        <v>199.98000000000002</v>
      </c>
      <c r="L184" s="26">
        <f t="shared" si="19"/>
        <v>18.197204629831841</v>
      </c>
      <c r="M184" s="24">
        <f>VLOOKUP($C184,[1]ПМ_Наташа!$F:$AD,'[1]Таблица 1 Приложения 1'!M$13,0)</f>
        <v>1098.9000000000001</v>
      </c>
      <c r="N184" s="24">
        <f>VLOOKUP($C184,'[1]только промо'!$F$4:$N$25000,6,0)</f>
        <v>898.92</v>
      </c>
      <c r="O184" s="24">
        <f>'[1]только промо'!L179</f>
        <v>81.72</v>
      </c>
      <c r="P184" s="24">
        <f t="shared" si="20"/>
        <v>199.98000000000013</v>
      </c>
      <c r="Q184" s="26">
        <f t="shared" si="21"/>
        <v>18.198198198198213</v>
      </c>
      <c r="R184" s="24">
        <f>VLOOKUP($C184,[1]ПМ_Наташа!$F:$AD,'[1]Таблица 1 Приложения 1'!R$13,0)</f>
        <v>1098.96</v>
      </c>
      <c r="S184" s="24">
        <f>VLOOKUP($C184,'[1]только промо'!$F$4:$N$25000,8,0)</f>
        <v>898.80000000000007</v>
      </c>
      <c r="T184" s="24">
        <f>'[1]только промо'!N179</f>
        <v>37.450000000000003</v>
      </c>
      <c r="U184" s="24">
        <f t="shared" si="22"/>
        <v>200.15999999999997</v>
      </c>
      <c r="V184" s="26">
        <f t="shared" si="23"/>
        <v>18.213583751910889</v>
      </c>
    </row>
    <row r="185" spans="1:22" s="27" customFormat="1" x14ac:dyDescent="0.25">
      <c r="A185" s="21">
        <f>'[1]только промо'!E180</f>
        <v>1024474</v>
      </c>
      <c r="B185" s="22" t="str">
        <f>'[1]только промо'!C180</f>
        <v>Смартфон / планшет</v>
      </c>
      <c r="C185" s="23" t="str">
        <f>'[1]только промо'!F180</f>
        <v>Huawei nova 13 12/512 BLK-LX9 бел</v>
      </c>
      <c r="D185" s="24">
        <f>VLOOKUP($C185,[1]ПМ_Наташа!$F:$AD,'[1]Таблица 1 Приложения 1'!D$13,0)</f>
        <v>1099</v>
      </c>
      <c r="E185" s="24">
        <f>VLOOKUP(C185,'[1]только промо'!$F$4:$N$25000,3,0)</f>
        <v>899</v>
      </c>
      <c r="F185" s="24">
        <f t="shared" si="16"/>
        <v>200</v>
      </c>
      <c r="G185" s="25">
        <f t="shared" si="17"/>
        <v>18.198362147406733</v>
      </c>
      <c r="H185" s="24">
        <f>VLOOKUP($C185,[1]ПМ_Наташа!$F:$AD,'[1]Таблица 1 Приложения 1'!H$13,0)</f>
        <v>1098.96</v>
      </c>
      <c r="I185" s="24">
        <f>VLOOKUP($C185,'[1]только промо'!$F$4:$N$25000,4,0)</f>
        <v>898.98</v>
      </c>
      <c r="J185" s="24">
        <f>'[1]только промо'!J180</f>
        <v>149.83000000000001</v>
      </c>
      <c r="K185" s="24">
        <f t="shared" si="18"/>
        <v>199.98000000000002</v>
      </c>
      <c r="L185" s="26">
        <f t="shared" si="19"/>
        <v>18.197204629831841</v>
      </c>
      <c r="M185" s="24">
        <f>VLOOKUP($C185,[1]ПМ_Наташа!$F:$AD,'[1]Таблица 1 Приложения 1'!M$13,0)</f>
        <v>1098.9000000000001</v>
      </c>
      <c r="N185" s="24">
        <f>VLOOKUP($C185,'[1]только промо'!$F$4:$N$25000,6,0)</f>
        <v>898.92</v>
      </c>
      <c r="O185" s="24">
        <f>'[1]только промо'!L180</f>
        <v>81.72</v>
      </c>
      <c r="P185" s="24">
        <f t="shared" si="20"/>
        <v>199.98000000000013</v>
      </c>
      <c r="Q185" s="26">
        <f t="shared" si="21"/>
        <v>18.198198198198213</v>
      </c>
      <c r="R185" s="24">
        <f>VLOOKUP($C185,[1]ПМ_Наташа!$F:$AD,'[1]Таблица 1 Приложения 1'!R$13,0)</f>
        <v>1098.96</v>
      </c>
      <c r="S185" s="24">
        <f>VLOOKUP($C185,'[1]только промо'!$F$4:$N$25000,8,0)</f>
        <v>898.80000000000007</v>
      </c>
      <c r="T185" s="24">
        <f>'[1]только промо'!N180</f>
        <v>37.450000000000003</v>
      </c>
      <c r="U185" s="24">
        <f t="shared" si="22"/>
        <v>200.15999999999997</v>
      </c>
      <c r="V185" s="26">
        <f t="shared" si="23"/>
        <v>18.213583751910889</v>
      </c>
    </row>
    <row r="186" spans="1:22" s="27" customFormat="1" x14ac:dyDescent="0.25">
      <c r="A186" s="21">
        <f>'[1]только промо'!E181</f>
        <v>1024458</v>
      </c>
      <c r="B186" s="22" t="str">
        <f>'[1]только промо'!C181</f>
        <v>Смартфон / планшет</v>
      </c>
      <c r="C186" s="23" t="str">
        <f>'[1]только промо'!F181</f>
        <v>Huawei nova 13 Pro 12/512 MIS-LX9 зел</v>
      </c>
      <c r="D186" s="24">
        <f>VLOOKUP($C186,[1]ПМ_Наташа!$F:$AD,'[1]Таблица 1 Приложения 1'!D$13,0)</f>
        <v>1299</v>
      </c>
      <c r="E186" s="24">
        <f>VLOOKUP(C186,'[1]только промо'!$F$4:$N$25000,3,0)</f>
        <v>999</v>
      </c>
      <c r="F186" s="24">
        <f t="shared" si="16"/>
        <v>300</v>
      </c>
      <c r="G186" s="25">
        <f t="shared" si="17"/>
        <v>23.094688221709003</v>
      </c>
      <c r="H186" s="24">
        <f>VLOOKUP($C186,[1]ПМ_Наташа!$F:$AD,'[1]Таблица 1 Приложения 1'!H$13,0)</f>
        <v>1299</v>
      </c>
      <c r="I186" s="24">
        <f>VLOOKUP($C186,'[1]только промо'!$F$4:$N$25000,4,0)</f>
        <v>999</v>
      </c>
      <c r="J186" s="24">
        <f>'[1]только промо'!J181</f>
        <v>166.5</v>
      </c>
      <c r="K186" s="24">
        <f t="shared" si="18"/>
        <v>300</v>
      </c>
      <c r="L186" s="26">
        <f t="shared" si="19"/>
        <v>23.094688221709003</v>
      </c>
      <c r="M186" s="24">
        <f>VLOOKUP($C186,[1]ПМ_Наташа!$F:$AD,'[1]Таблица 1 Приложения 1'!M$13,0)</f>
        <v>1298.99</v>
      </c>
      <c r="N186" s="24">
        <f>VLOOKUP($C186,'[1]только промо'!$F$4:$N$25000,6,0)</f>
        <v>998.8</v>
      </c>
      <c r="O186" s="24">
        <f>'[1]только промо'!L181</f>
        <v>90.8</v>
      </c>
      <c r="P186" s="24">
        <f t="shared" si="20"/>
        <v>300.19000000000005</v>
      </c>
      <c r="Q186" s="26">
        <f t="shared" si="21"/>
        <v>23.109492759759508</v>
      </c>
      <c r="R186" s="24">
        <f>VLOOKUP($C186,[1]ПМ_Наташа!$F:$AD,'[1]Таблица 1 Приложения 1'!R$13,0)</f>
        <v>1298.8799999999999</v>
      </c>
      <c r="S186" s="24">
        <f>VLOOKUP($C186,'[1]только промо'!$F$4:$N$25000,8,0)</f>
        <v>998.87999999999988</v>
      </c>
      <c r="T186" s="24">
        <f>'[1]только промо'!N181</f>
        <v>41.62</v>
      </c>
      <c r="U186" s="24">
        <f t="shared" si="22"/>
        <v>300</v>
      </c>
      <c r="V186" s="26">
        <f t="shared" si="23"/>
        <v>23.096821877309679</v>
      </c>
    </row>
    <row r="187" spans="1:22" s="27" customFormat="1" x14ac:dyDescent="0.25">
      <c r="A187" s="21">
        <f>'[1]только промо'!E182</f>
        <v>1024460</v>
      </c>
      <c r="B187" s="22" t="str">
        <f>'[1]только промо'!C182</f>
        <v>Смартфон / планшет</v>
      </c>
      <c r="C187" s="23" t="str">
        <f>'[1]только промо'!F182</f>
        <v>Huawei nova 13 Pro 12/512 MIS-LX9 бел</v>
      </c>
      <c r="D187" s="24">
        <f>VLOOKUP($C187,[1]ПМ_Наташа!$F:$AD,'[1]Таблица 1 Приложения 1'!D$13,0)</f>
        <v>1299</v>
      </c>
      <c r="E187" s="24">
        <f>VLOOKUP(C187,'[1]только промо'!$F$4:$N$25000,3,0)</f>
        <v>999</v>
      </c>
      <c r="F187" s="24">
        <f t="shared" si="16"/>
        <v>300</v>
      </c>
      <c r="G187" s="25">
        <f t="shared" si="17"/>
        <v>23.094688221709003</v>
      </c>
      <c r="H187" s="24">
        <f>VLOOKUP($C187,[1]ПМ_Наташа!$F:$AD,'[1]Таблица 1 Приложения 1'!H$13,0)</f>
        <v>1299</v>
      </c>
      <c r="I187" s="24">
        <f>VLOOKUP($C187,'[1]только промо'!$F$4:$N$25000,4,0)</f>
        <v>999</v>
      </c>
      <c r="J187" s="24">
        <f>'[1]только промо'!J182</f>
        <v>166.5</v>
      </c>
      <c r="K187" s="24">
        <f t="shared" si="18"/>
        <v>300</v>
      </c>
      <c r="L187" s="26">
        <f t="shared" si="19"/>
        <v>23.094688221709003</v>
      </c>
      <c r="M187" s="24">
        <f>VLOOKUP($C187,[1]ПМ_Наташа!$F:$AD,'[1]Таблица 1 Приложения 1'!M$13,0)</f>
        <v>1298.99</v>
      </c>
      <c r="N187" s="24">
        <f>VLOOKUP($C187,'[1]только промо'!$F$4:$N$25000,6,0)</f>
        <v>998.8</v>
      </c>
      <c r="O187" s="24">
        <f>'[1]только промо'!L182</f>
        <v>90.8</v>
      </c>
      <c r="P187" s="24">
        <f t="shared" si="20"/>
        <v>300.19000000000005</v>
      </c>
      <c r="Q187" s="26">
        <f t="shared" si="21"/>
        <v>23.109492759759508</v>
      </c>
      <c r="R187" s="24">
        <f>VLOOKUP($C187,[1]ПМ_Наташа!$F:$AD,'[1]Таблица 1 Приложения 1'!R$13,0)</f>
        <v>1298.8799999999999</v>
      </c>
      <c r="S187" s="24">
        <f>VLOOKUP($C187,'[1]только промо'!$F$4:$N$25000,8,0)</f>
        <v>998.87999999999988</v>
      </c>
      <c r="T187" s="24">
        <f>'[1]только промо'!N182</f>
        <v>41.62</v>
      </c>
      <c r="U187" s="24">
        <f t="shared" si="22"/>
        <v>300</v>
      </c>
      <c r="V187" s="26">
        <f t="shared" si="23"/>
        <v>23.096821877309679</v>
      </c>
    </row>
    <row r="188" spans="1:22" s="27" customFormat="1" x14ac:dyDescent="0.25">
      <c r="A188" s="21">
        <f>'[1]только промо'!E183</f>
        <v>1024462</v>
      </c>
      <c r="B188" s="22" t="str">
        <f>'[1]только промо'!C183</f>
        <v>Смартфон / планшет</v>
      </c>
      <c r="C188" s="23" t="str">
        <f>'[1]только промо'!F183</f>
        <v>Huawei nova 13 Pro 12/512 MIS-LX9 чер</v>
      </c>
      <c r="D188" s="24">
        <f>VLOOKUP($C188,[1]ПМ_Наташа!$F:$AD,'[1]Таблица 1 Приложения 1'!D$13,0)</f>
        <v>1299</v>
      </c>
      <c r="E188" s="24">
        <f>VLOOKUP(C188,'[1]только промо'!$F$4:$N$25000,3,0)</f>
        <v>999</v>
      </c>
      <c r="F188" s="24">
        <f t="shared" si="16"/>
        <v>300</v>
      </c>
      <c r="G188" s="25">
        <f t="shared" si="17"/>
        <v>23.094688221709003</v>
      </c>
      <c r="H188" s="24">
        <f>VLOOKUP($C188,[1]ПМ_Наташа!$F:$AD,'[1]Таблица 1 Приложения 1'!H$13,0)</f>
        <v>1299</v>
      </c>
      <c r="I188" s="24">
        <f>VLOOKUP($C188,'[1]только промо'!$F$4:$N$25000,4,0)</f>
        <v>999</v>
      </c>
      <c r="J188" s="24">
        <f>'[1]только промо'!J183</f>
        <v>166.5</v>
      </c>
      <c r="K188" s="24">
        <f t="shared" si="18"/>
        <v>300</v>
      </c>
      <c r="L188" s="26">
        <f t="shared" si="19"/>
        <v>23.094688221709003</v>
      </c>
      <c r="M188" s="24">
        <f>VLOOKUP($C188,[1]ПМ_Наташа!$F:$AD,'[1]Таблица 1 Приложения 1'!M$13,0)</f>
        <v>1298.99</v>
      </c>
      <c r="N188" s="24">
        <f>VLOOKUP($C188,'[1]только промо'!$F$4:$N$25000,6,0)</f>
        <v>998.8</v>
      </c>
      <c r="O188" s="24">
        <f>'[1]только промо'!L183</f>
        <v>90.8</v>
      </c>
      <c r="P188" s="24">
        <f t="shared" si="20"/>
        <v>300.19000000000005</v>
      </c>
      <c r="Q188" s="26">
        <f t="shared" si="21"/>
        <v>23.109492759759508</v>
      </c>
      <c r="R188" s="24">
        <f>VLOOKUP($C188,[1]ПМ_Наташа!$F:$AD,'[1]Таблица 1 Приложения 1'!R$13,0)</f>
        <v>1298.8799999999999</v>
      </c>
      <c r="S188" s="24">
        <f>VLOOKUP($C188,'[1]только промо'!$F$4:$N$25000,8,0)</f>
        <v>998.87999999999988</v>
      </c>
      <c r="T188" s="24">
        <f>'[1]только промо'!N183</f>
        <v>41.62</v>
      </c>
      <c r="U188" s="24">
        <f t="shared" si="22"/>
        <v>300</v>
      </c>
      <c r="V188" s="26">
        <f t="shared" si="23"/>
        <v>23.096821877309679</v>
      </c>
    </row>
    <row r="189" spans="1:22" s="27" customFormat="1" x14ac:dyDescent="0.25">
      <c r="A189" s="21">
        <f>'[1]только промо'!E184</f>
        <v>1024605</v>
      </c>
      <c r="B189" s="22" t="str">
        <f>'[1]только промо'!C184</f>
        <v>Смартфон / планшет</v>
      </c>
      <c r="C189" s="23" t="str">
        <f>'[1]только промо'!F184</f>
        <v>Huawei Mate X6 12/512 ICL-LX9 красн</v>
      </c>
      <c r="D189" s="24">
        <f>VLOOKUP($C189,[1]ПМ_Наташа!$F:$AD,'[1]Таблица 1 Приложения 1'!D$13,0)</f>
        <v>5499</v>
      </c>
      <c r="E189" s="24">
        <f>VLOOKUP(C189,'[1]только промо'!$F$4:$N$25000,3,0)</f>
        <v>3999</v>
      </c>
      <c r="F189" s="24">
        <f t="shared" si="16"/>
        <v>1500</v>
      </c>
      <c r="G189" s="25">
        <f t="shared" si="17"/>
        <v>27.277686852154936</v>
      </c>
      <c r="H189" s="24">
        <f>VLOOKUP($C189,[1]ПМ_Наташа!$F:$AD,'[1]Таблица 1 Приложения 1'!H$13,0)</f>
        <v>5499</v>
      </c>
      <c r="I189" s="24">
        <f>VLOOKUP($C189,'[1]только промо'!$F$4:$N$25000,4,0)</f>
        <v>3999</v>
      </c>
      <c r="J189" s="24">
        <f>'[1]только промо'!J184</f>
        <v>666.5</v>
      </c>
      <c r="K189" s="24">
        <f t="shared" si="18"/>
        <v>1500</v>
      </c>
      <c r="L189" s="26">
        <f t="shared" si="19"/>
        <v>27.277686852154936</v>
      </c>
      <c r="M189" s="24">
        <f>VLOOKUP($C189,[1]ПМ_Наташа!$F:$AD,'[1]Таблица 1 Приложения 1'!M$13,0)</f>
        <v>5498.9</v>
      </c>
      <c r="N189" s="24">
        <f>VLOOKUP($C189,'[1]только промо'!$F$4:$N$25000,6,0)</f>
        <v>4499</v>
      </c>
      <c r="O189" s="24">
        <f>'[1]только промо'!L184</f>
        <v>409</v>
      </c>
      <c r="P189" s="24">
        <f t="shared" si="20"/>
        <v>999.89999999999964</v>
      </c>
      <c r="Q189" s="26">
        <f t="shared" si="21"/>
        <v>18.183636727345466</v>
      </c>
      <c r="R189" s="24">
        <f>VLOOKUP($C189,[1]ПМ_Наташа!$F:$AD,'[1]Таблица 1 Приложения 1'!R$13,0)</f>
        <v>5498.88</v>
      </c>
      <c r="S189" s="24">
        <f>VLOOKUP($C189,'[1]только промо'!$F$4:$N$25000,8,0)</f>
        <v>4498.7999999999993</v>
      </c>
      <c r="T189" s="24">
        <f>'[1]только промо'!N184</f>
        <v>187.45</v>
      </c>
      <c r="U189" s="24">
        <f t="shared" si="22"/>
        <v>1000.0800000000008</v>
      </c>
      <c r="V189" s="26">
        <f t="shared" si="23"/>
        <v>18.186976256983257</v>
      </c>
    </row>
    <row r="190" spans="1:22" s="27" customFormat="1" x14ac:dyDescent="0.25">
      <c r="A190" s="21">
        <f>'[1]только промо'!E185</f>
        <v>1024607</v>
      </c>
      <c r="B190" s="22" t="str">
        <f>'[1]только промо'!C185</f>
        <v>Смартфон / планшет</v>
      </c>
      <c r="C190" s="23" t="str">
        <f>'[1]только промо'!F185</f>
        <v>Huawei Mate X6 12/512 ICL-LX9 сер</v>
      </c>
      <c r="D190" s="24">
        <f>VLOOKUP($C190,[1]ПМ_Наташа!$F:$AD,'[1]Таблица 1 Приложения 1'!D$13,0)</f>
        <v>5499</v>
      </c>
      <c r="E190" s="24">
        <f>VLOOKUP(C190,'[1]только промо'!$F$4:$N$25000,3,0)</f>
        <v>3999</v>
      </c>
      <c r="F190" s="24">
        <f t="shared" si="16"/>
        <v>1500</v>
      </c>
      <c r="G190" s="25">
        <f t="shared" si="17"/>
        <v>27.277686852154936</v>
      </c>
      <c r="H190" s="24">
        <f>VLOOKUP($C190,[1]ПМ_Наташа!$F:$AD,'[1]Таблица 1 Приложения 1'!H$13,0)</f>
        <v>5499</v>
      </c>
      <c r="I190" s="24">
        <f>VLOOKUP($C190,'[1]только промо'!$F$4:$N$25000,4,0)</f>
        <v>3999</v>
      </c>
      <c r="J190" s="24">
        <f>'[1]только промо'!J185</f>
        <v>666.5</v>
      </c>
      <c r="K190" s="24">
        <f t="shared" si="18"/>
        <v>1500</v>
      </c>
      <c r="L190" s="26">
        <f t="shared" si="19"/>
        <v>27.277686852154936</v>
      </c>
      <c r="M190" s="24">
        <f>VLOOKUP($C190,[1]ПМ_Наташа!$F:$AD,'[1]Таблица 1 Приложения 1'!M$13,0)</f>
        <v>5498.9</v>
      </c>
      <c r="N190" s="24">
        <f>VLOOKUP($C190,'[1]только промо'!$F$4:$N$25000,6,0)</f>
        <v>4499</v>
      </c>
      <c r="O190" s="24">
        <f>'[1]только промо'!L185</f>
        <v>409</v>
      </c>
      <c r="P190" s="24">
        <f t="shared" si="20"/>
        <v>999.89999999999964</v>
      </c>
      <c r="Q190" s="26">
        <f t="shared" si="21"/>
        <v>18.183636727345466</v>
      </c>
      <c r="R190" s="24">
        <f>VLOOKUP($C190,[1]ПМ_Наташа!$F:$AD,'[1]Таблица 1 Приложения 1'!R$13,0)</f>
        <v>5498.88</v>
      </c>
      <c r="S190" s="24">
        <f>VLOOKUP($C190,'[1]только промо'!$F$4:$N$25000,8,0)</f>
        <v>4498.7999999999993</v>
      </c>
      <c r="T190" s="24">
        <f>'[1]только промо'!N185</f>
        <v>187.45</v>
      </c>
      <c r="U190" s="24">
        <f t="shared" si="22"/>
        <v>1000.0800000000008</v>
      </c>
      <c r="V190" s="26">
        <f t="shared" si="23"/>
        <v>18.186976256983257</v>
      </c>
    </row>
    <row r="191" spans="1:22" s="27" customFormat="1" x14ac:dyDescent="0.25">
      <c r="A191" s="21">
        <f>'[1]только промо'!E186</f>
        <v>1024609</v>
      </c>
      <c r="B191" s="22" t="str">
        <f>'[1]только промо'!C186</f>
        <v>Смартфон / планшет</v>
      </c>
      <c r="C191" s="23" t="str">
        <f>'[1]только промо'!F186</f>
        <v>Huawei Mate X6 12/512 ICL-LX9 черн</v>
      </c>
      <c r="D191" s="24">
        <f>VLOOKUP($C191,[1]ПМ_Наташа!$F:$AD,'[1]Таблица 1 Приложения 1'!D$13,0)</f>
        <v>5499</v>
      </c>
      <c r="E191" s="24">
        <f>VLOOKUP(C191,'[1]только промо'!$F$4:$N$25000,3,0)</f>
        <v>3999</v>
      </c>
      <c r="F191" s="24">
        <f t="shared" si="16"/>
        <v>1500</v>
      </c>
      <c r="G191" s="25">
        <f t="shared" si="17"/>
        <v>27.277686852154936</v>
      </c>
      <c r="H191" s="24">
        <f>VLOOKUP($C191,[1]ПМ_Наташа!$F:$AD,'[1]Таблица 1 Приложения 1'!H$13,0)</f>
        <v>5499</v>
      </c>
      <c r="I191" s="24">
        <f>VLOOKUP($C191,'[1]только промо'!$F$4:$N$25000,4,0)</f>
        <v>3999</v>
      </c>
      <c r="J191" s="24">
        <f>'[1]только промо'!J186</f>
        <v>666.5</v>
      </c>
      <c r="K191" s="24">
        <f t="shared" si="18"/>
        <v>1500</v>
      </c>
      <c r="L191" s="26">
        <f t="shared" si="19"/>
        <v>27.277686852154936</v>
      </c>
      <c r="M191" s="24">
        <f>VLOOKUP($C191,[1]ПМ_Наташа!$F:$AD,'[1]Таблица 1 Приложения 1'!M$13,0)</f>
        <v>5498.9</v>
      </c>
      <c r="N191" s="24">
        <f>VLOOKUP($C191,'[1]только промо'!$F$4:$N$25000,6,0)</f>
        <v>4499</v>
      </c>
      <c r="O191" s="24">
        <f>'[1]только промо'!L186</f>
        <v>409</v>
      </c>
      <c r="P191" s="24">
        <f t="shared" si="20"/>
        <v>999.89999999999964</v>
      </c>
      <c r="Q191" s="26">
        <f t="shared" si="21"/>
        <v>18.183636727345466</v>
      </c>
      <c r="R191" s="24">
        <f>VLOOKUP($C191,[1]ПМ_Наташа!$F:$AD,'[1]Таблица 1 Приложения 1'!R$13,0)</f>
        <v>5498.88</v>
      </c>
      <c r="S191" s="24">
        <f>VLOOKUP($C191,'[1]только промо'!$F$4:$N$25000,8,0)</f>
        <v>4498.7999999999993</v>
      </c>
      <c r="T191" s="24">
        <f>'[1]только промо'!N186</f>
        <v>187.45</v>
      </c>
      <c r="U191" s="24">
        <f t="shared" si="22"/>
        <v>1000.0800000000008</v>
      </c>
      <c r="V191" s="26">
        <f t="shared" si="23"/>
        <v>18.186976256983257</v>
      </c>
    </row>
    <row r="192" spans="1:22" s="27" customFormat="1" x14ac:dyDescent="0.25">
      <c r="A192" s="21">
        <f>'[1]только промо'!E187</f>
        <v>1022883</v>
      </c>
      <c r="B192" s="22" t="str">
        <f>'[1]только промо'!C187</f>
        <v>Смартфон / планшет</v>
      </c>
      <c r="C192" s="23" t="str">
        <f>'[1]только промо'!F187</f>
        <v>Honor 200 8/256 ELI-NX9 черн</v>
      </c>
      <c r="D192" s="24">
        <f>VLOOKUP($C192,[1]ПМ_Наташа!$F:$AD,'[1]Таблица 1 Приложения 1'!D$13,0)</f>
        <v>1199</v>
      </c>
      <c r="E192" s="24">
        <f>VLOOKUP(C192,'[1]только промо'!$F$4:$N$25000,3,0)</f>
        <v>599</v>
      </c>
      <c r="F192" s="24">
        <f t="shared" si="16"/>
        <v>600</v>
      </c>
      <c r="G192" s="25">
        <f t="shared" si="17"/>
        <v>50.041701417848202</v>
      </c>
      <c r="H192" s="24">
        <f>VLOOKUP($C192,[1]ПМ_Наташа!$F:$AD,'[1]Таблица 1 Приложения 1'!H$13,0)</f>
        <v>1198.92</v>
      </c>
      <c r="I192" s="24">
        <f>VLOOKUP($C192,'[1]только промо'!$F$4:$N$25000,4,0)</f>
        <v>648.96</v>
      </c>
      <c r="J192" s="24">
        <f>'[1]только промо'!J187</f>
        <v>108.16</v>
      </c>
      <c r="K192" s="24">
        <f t="shared" si="18"/>
        <v>549.96</v>
      </c>
      <c r="L192" s="26">
        <f t="shared" si="19"/>
        <v>45.871284155740163</v>
      </c>
      <c r="M192" s="24">
        <f>VLOOKUP($C192,[1]ПМ_Наташа!$F:$AD,'[1]Таблица 1 Приложения 1'!M$13,0)</f>
        <v>1199</v>
      </c>
      <c r="N192" s="24">
        <f>VLOOKUP($C192,'[1]только промо'!$F$4:$N$25000,6,0)</f>
        <v>698.93999999999994</v>
      </c>
      <c r="O192" s="24">
        <f>'[1]только промо'!L187</f>
        <v>63.54</v>
      </c>
      <c r="P192" s="24">
        <f t="shared" si="20"/>
        <v>500.06000000000006</v>
      </c>
      <c r="Q192" s="26">
        <f t="shared" si="21"/>
        <v>41.706422018348633</v>
      </c>
      <c r="R192" s="24">
        <f>VLOOKUP($C192,[1]ПМ_Наташа!$F:$AD,'[1]Таблица 1 Приложения 1'!R$13,0)</f>
        <v>1198.5600000000002</v>
      </c>
      <c r="S192" s="24">
        <f>VLOOKUP($C192,'[1]только промо'!$F$4:$N$25000,8,0)</f>
        <v>778.80000000000007</v>
      </c>
      <c r="T192" s="24">
        <f>'[1]только промо'!N187</f>
        <v>32.450000000000003</v>
      </c>
      <c r="U192" s="24">
        <f t="shared" si="22"/>
        <v>419.7600000000001</v>
      </c>
      <c r="V192" s="26">
        <f t="shared" si="23"/>
        <v>35.022026431718068</v>
      </c>
    </row>
    <row r="193" spans="1:22" s="27" customFormat="1" x14ac:dyDescent="0.25">
      <c r="A193" s="21">
        <f>'[1]только промо'!E188</f>
        <v>1022886</v>
      </c>
      <c r="B193" s="22" t="str">
        <f>'[1]только промо'!C188</f>
        <v>Смартфон / планшет</v>
      </c>
      <c r="C193" s="23" t="str">
        <f>'[1]только промо'!F188</f>
        <v>Honor 200 8/256 ELI-NX9 зелен</v>
      </c>
      <c r="D193" s="24">
        <f>VLOOKUP($C193,[1]ПМ_Наташа!$F:$AD,'[1]Таблица 1 Приложения 1'!D$13,0)</f>
        <v>1199</v>
      </c>
      <c r="E193" s="24">
        <f>VLOOKUP(C193,'[1]только промо'!$F$4:$N$25000,3,0)</f>
        <v>599</v>
      </c>
      <c r="F193" s="24">
        <f t="shared" si="16"/>
        <v>600</v>
      </c>
      <c r="G193" s="25">
        <f t="shared" si="17"/>
        <v>50.041701417848202</v>
      </c>
      <c r="H193" s="24">
        <f>VLOOKUP($C193,[1]ПМ_Наташа!$F:$AD,'[1]Таблица 1 Приложения 1'!H$13,0)</f>
        <v>1198.92</v>
      </c>
      <c r="I193" s="24">
        <f>VLOOKUP($C193,'[1]только промо'!$F$4:$N$25000,4,0)</f>
        <v>648.96</v>
      </c>
      <c r="J193" s="24">
        <f>'[1]только промо'!J188</f>
        <v>108.16</v>
      </c>
      <c r="K193" s="24">
        <f t="shared" si="18"/>
        <v>549.96</v>
      </c>
      <c r="L193" s="26">
        <f t="shared" si="19"/>
        <v>45.871284155740163</v>
      </c>
      <c r="M193" s="24">
        <f>VLOOKUP($C193,[1]ПМ_Наташа!$F:$AD,'[1]Таблица 1 Приложения 1'!M$13,0)</f>
        <v>1199</v>
      </c>
      <c r="N193" s="24">
        <f>VLOOKUP($C193,'[1]только промо'!$F$4:$N$25000,6,0)</f>
        <v>698.93999999999994</v>
      </c>
      <c r="O193" s="24">
        <f>'[1]только промо'!L188</f>
        <v>63.54</v>
      </c>
      <c r="P193" s="24">
        <f t="shared" si="20"/>
        <v>500.06000000000006</v>
      </c>
      <c r="Q193" s="26">
        <f t="shared" si="21"/>
        <v>41.706422018348633</v>
      </c>
      <c r="R193" s="24">
        <f>VLOOKUP($C193,[1]ПМ_Наташа!$F:$AD,'[1]Таблица 1 Приложения 1'!R$13,0)</f>
        <v>1198.5600000000002</v>
      </c>
      <c r="S193" s="24">
        <f>VLOOKUP($C193,'[1]только промо'!$F$4:$N$25000,8,0)</f>
        <v>778.80000000000007</v>
      </c>
      <c r="T193" s="24">
        <f>'[1]только промо'!N188</f>
        <v>32.450000000000003</v>
      </c>
      <c r="U193" s="24">
        <f t="shared" si="22"/>
        <v>419.7600000000001</v>
      </c>
      <c r="V193" s="26">
        <f t="shared" si="23"/>
        <v>35.022026431718068</v>
      </c>
    </row>
    <row r="194" spans="1:22" s="27" customFormat="1" x14ac:dyDescent="0.25">
      <c r="A194" s="21">
        <f>'[1]только промо'!E189</f>
        <v>1022889</v>
      </c>
      <c r="B194" s="22" t="str">
        <f>'[1]только промо'!C189</f>
        <v>Смартфон / планшет</v>
      </c>
      <c r="C194" s="23" t="str">
        <f>'[1]только промо'!F189</f>
        <v>Honor 200 8/256 ELI-NX9 бел</v>
      </c>
      <c r="D194" s="24">
        <f>VLOOKUP($C194,[1]ПМ_Наташа!$F:$AD,'[1]Таблица 1 Приложения 1'!D$13,0)</f>
        <v>1199</v>
      </c>
      <c r="E194" s="24">
        <f>VLOOKUP(C194,'[1]только промо'!$F$4:$N$25000,3,0)</f>
        <v>599</v>
      </c>
      <c r="F194" s="24">
        <f t="shared" si="16"/>
        <v>600</v>
      </c>
      <c r="G194" s="25">
        <f t="shared" si="17"/>
        <v>50.041701417848202</v>
      </c>
      <c r="H194" s="24">
        <f>VLOOKUP($C194,[1]ПМ_Наташа!$F:$AD,'[1]Таблица 1 Приложения 1'!H$13,0)</f>
        <v>1198.92</v>
      </c>
      <c r="I194" s="24">
        <f>VLOOKUP($C194,'[1]только промо'!$F$4:$N$25000,4,0)</f>
        <v>648.96</v>
      </c>
      <c r="J194" s="24">
        <f>'[1]только промо'!J189</f>
        <v>108.16</v>
      </c>
      <c r="K194" s="24">
        <f t="shared" si="18"/>
        <v>549.96</v>
      </c>
      <c r="L194" s="26">
        <f t="shared" si="19"/>
        <v>45.871284155740163</v>
      </c>
      <c r="M194" s="24">
        <f>VLOOKUP($C194,[1]ПМ_Наташа!$F:$AD,'[1]Таблица 1 Приложения 1'!M$13,0)</f>
        <v>1199</v>
      </c>
      <c r="N194" s="24">
        <f>VLOOKUP($C194,'[1]только промо'!$F$4:$N$25000,6,0)</f>
        <v>698.93999999999994</v>
      </c>
      <c r="O194" s="24">
        <f>'[1]только промо'!L189</f>
        <v>63.54</v>
      </c>
      <c r="P194" s="24">
        <f t="shared" si="20"/>
        <v>500.06000000000006</v>
      </c>
      <c r="Q194" s="26">
        <f t="shared" si="21"/>
        <v>41.706422018348633</v>
      </c>
      <c r="R194" s="24">
        <f>VLOOKUP($C194,[1]ПМ_Наташа!$F:$AD,'[1]Таблица 1 Приложения 1'!R$13,0)</f>
        <v>1198.5600000000002</v>
      </c>
      <c r="S194" s="24">
        <f>VLOOKUP($C194,'[1]только промо'!$F$4:$N$25000,8,0)</f>
        <v>778.80000000000007</v>
      </c>
      <c r="T194" s="24">
        <f>'[1]только промо'!N189</f>
        <v>32.450000000000003</v>
      </c>
      <c r="U194" s="24">
        <f t="shared" si="22"/>
        <v>419.7600000000001</v>
      </c>
      <c r="V194" s="26">
        <f t="shared" si="23"/>
        <v>35.022026431718068</v>
      </c>
    </row>
    <row r="195" spans="1:22" s="27" customFormat="1" x14ac:dyDescent="0.25">
      <c r="A195" s="21">
        <f>'[1]только промо'!E190</f>
        <v>1024124</v>
      </c>
      <c r="B195" s="22" t="str">
        <f>'[1]только промо'!C190</f>
        <v>Смартфон / планшет</v>
      </c>
      <c r="C195" s="23" t="str">
        <f>'[1]только промо'!F190</f>
        <v>Honor X7c 6/128 ALT-LX1 лун бел</v>
      </c>
      <c r="D195" s="24">
        <f>VLOOKUP($C195,[1]ПМ_Наташа!$F:$AD,'[1]Таблица 1 Приложения 1'!D$13,0)</f>
        <v>399</v>
      </c>
      <c r="E195" s="24">
        <f>VLOOKUP(C195,'[1]только промо'!$F$4:$N$25000,3,0)</f>
        <v>309</v>
      </c>
      <c r="F195" s="24">
        <f t="shared" si="16"/>
        <v>90</v>
      </c>
      <c r="G195" s="25">
        <f t="shared" si="17"/>
        <v>22.556390977443609</v>
      </c>
      <c r="H195" s="24">
        <f>VLOOKUP($C195,[1]ПМ_Наташа!$F:$AD,'[1]Таблица 1 Приложения 1'!H$13,0)</f>
        <v>399</v>
      </c>
      <c r="I195" s="24">
        <f>VLOOKUP($C195,'[1]только промо'!$F$4:$N$25000,4,0)</f>
        <v>339</v>
      </c>
      <c r="J195" s="24">
        <f>'[1]только промо'!J190</f>
        <v>56.5</v>
      </c>
      <c r="K195" s="24">
        <f t="shared" si="18"/>
        <v>60</v>
      </c>
      <c r="L195" s="26">
        <f t="shared" si="19"/>
        <v>15.037593984962406</v>
      </c>
      <c r="M195" s="24">
        <f>VLOOKUP($C195,[1]ПМ_Наташа!$F:$AD,'[1]Таблица 1 Приложения 1'!M$13,0)</f>
        <v>398.86000000000007</v>
      </c>
      <c r="N195" s="24">
        <f>VLOOKUP($C195,'[1]только промо'!$F$4:$N$25000,6,0)</f>
        <v>358.93</v>
      </c>
      <c r="O195" s="24">
        <f>'[1]только промо'!L190</f>
        <v>32.630000000000003</v>
      </c>
      <c r="P195" s="24">
        <f t="shared" si="20"/>
        <v>39.930000000000064</v>
      </c>
      <c r="Q195" s="26">
        <f t="shared" si="21"/>
        <v>10.011031439602879</v>
      </c>
      <c r="R195" s="24">
        <f>VLOOKUP($C195,[1]ПМ_Наташа!$F:$AD,'[1]Таблица 1 Приложения 1'!R$13,0)</f>
        <v>398.88</v>
      </c>
      <c r="S195" s="24">
        <f>VLOOKUP($C195,'[1]только промо'!$F$4:$N$25000,8,0)</f>
        <v>378.96</v>
      </c>
      <c r="T195" s="24">
        <f>'[1]только промо'!N190</f>
        <v>15.79</v>
      </c>
      <c r="U195" s="24">
        <f t="shared" si="22"/>
        <v>19.920000000000016</v>
      </c>
      <c r="V195" s="26">
        <f t="shared" si="23"/>
        <v>4.9939831528279193</v>
      </c>
    </row>
    <row r="196" spans="1:22" s="27" customFormat="1" x14ac:dyDescent="0.25">
      <c r="A196" s="21">
        <f>'[1]только промо'!E191</f>
        <v>1024126</v>
      </c>
      <c r="B196" s="22" t="str">
        <f>'[1]только промо'!C191</f>
        <v>Смартфон / планшет</v>
      </c>
      <c r="C196" s="23" t="str">
        <f>'[1]только промо'!F191</f>
        <v>Honor X7c 6/128 ALT-LX1 лес зел</v>
      </c>
      <c r="D196" s="24">
        <f>VLOOKUP($C196,[1]ПМ_Наташа!$F:$AD,'[1]Таблица 1 Приложения 1'!D$13,0)</f>
        <v>399</v>
      </c>
      <c r="E196" s="24">
        <f>VLOOKUP(C196,'[1]только промо'!$F$4:$N$25000,3,0)</f>
        <v>309</v>
      </c>
      <c r="F196" s="24">
        <f t="shared" si="16"/>
        <v>90</v>
      </c>
      <c r="G196" s="25">
        <f t="shared" si="17"/>
        <v>22.556390977443609</v>
      </c>
      <c r="H196" s="24">
        <f>VLOOKUP($C196,[1]ПМ_Наташа!$F:$AD,'[1]Таблица 1 Приложения 1'!H$13,0)</f>
        <v>399</v>
      </c>
      <c r="I196" s="24">
        <f>VLOOKUP($C196,'[1]только промо'!$F$4:$N$25000,4,0)</f>
        <v>339</v>
      </c>
      <c r="J196" s="24">
        <f>'[1]только промо'!J191</f>
        <v>56.5</v>
      </c>
      <c r="K196" s="24">
        <f t="shared" si="18"/>
        <v>60</v>
      </c>
      <c r="L196" s="26">
        <f t="shared" si="19"/>
        <v>15.037593984962406</v>
      </c>
      <c r="M196" s="24">
        <f>VLOOKUP($C196,[1]ПМ_Наташа!$F:$AD,'[1]Таблица 1 Приложения 1'!M$13,0)</f>
        <v>398.86000000000007</v>
      </c>
      <c r="N196" s="24">
        <f>VLOOKUP($C196,'[1]только промо'!$F$4:$N$25000,6,0)</f>
        <v>358.93</v>
      </c>
      <c r="O196" s="24">
        <f>'[1]только промо'!L191</f>
        <v>32.630000000000003</v>
      </c>
      <c r="P196" s="24">
        <f t="shared" si="20"/>
        <v>39.930000000000064</v>
      </c>
      <c r="Q196" s="26">
        <f t="shared" si="21"/>
        <v>10.011031439602879</v>
      </c>
      <c r="R196" s="24">
        <f>VLOOKUP($C196,[1]ПМ_Наташа!$F:$AD,'[1]Таблица 1 Приложения 1'!R$13,0)</f>
        <v>398.88</v>
      </c>
      <c r="S196" s="24">
        <f>VLOOKUP($C196,'[1]только промо'!$F$4:$N$25000,8,0)</f>
        <v>378.96</v>
      </c>
      <c r="T196" s="24">
        <f>'[1]только промо'!N191</f>
        <v>15.79</v>
      </c>
      <c r="U196" s="24">
        <f t="shared" si="22"/>
        <v>19.920000000000016</v>
      </c>
      <c r="V196" s="26">
        <f t="shared" si="23"/>
        <v>4.9939831528279193</v>
      </c>
    </row>
    <row r="197" spans="1:22" s="27" customFormat="1" x14ac:dyDescent="0.25">
      <c r="A197" s="21">
        <f>'[1]только промо'!E192</f>
        <v>1024129</v>
      </c>
      <c r="B197" s="22" t="str">
        <f>'[1]только промо'!C192</f>
        <v>Смартфон / планшет</v>
      </c>
      <c r="C197" s="23" t="str">
        <f>'[1]только промо'!F192</f>
        <v>Honor X7c 6/128 ALT-LX1 полн черн</v>
      </c>
      <c r="D197" s="24">
        <f>VLOOKUP($C197,[1]ПМ_Наташа!$F:$AD,'[1]Таблица 1 Приложения 1'!D$13,0)</f>
        <v>399</v>
      </c>
      <c r="E197" s="24">
        <f>VLOOKUP(C197,'[1]только промо'!$F$4:$N$25000,3,0)</f>
        <v>309</v>
      </c>
      <c r="F197" s="24">
        <f t="shared" si="16"/>
        <v>90</v>
      </c>
      <c r="G197" s="25">
        <f t="shared" si="17"/>
        <v>22.556390977443609</v>
      </c>
      <c r="H197" s="24">
        <f>VLOOKUP($C197,[1]ПМ_Наташа!$F:$AD,'[1]Таблица 1 Приложения 1'!H$13,0)</f>
        <v>399</v>
      </c>
      <c r="I197" s="24">
        <f>VLOOKUP($C197,'[1]только промо'!$F$4:$N$25000,4,0)</f>
        <v>339</v>
      </c>
      <c r="J197" s="24">
        <f>'[1]только промо'!J192</f>
        <v>56.5</v>
      </c>
      <c r="K197" s="24">
        <f t="shared" si="18"/>
        <v>60</v>
      </c>
      <c r="L197" s="26">
        <f t="shared" si="19"/>
        <v>15.037593984962406</v>
      </c>
      <c r="M197" s="24">
        <f>VLOOKUP($C197,[1]ПМ_Наташа!$F:$AD,'[1]Таблица 1 Приложения 1'!M$13,0)</f>
        <v>398.86000000000007</v>
      </c>
      <c r="N197" s="24">
        <f>VLOOKUP($C197,'[1]только промо'!$F$4:$N$25000,6,0)</f>
        <v>358.93</v>
      </c>
      <c r="O197" s="24">
        <f>'[1]только промо'!L192</f>
        <v>32.630000000000003</v>
      </c>
      <c r="P197" s="24">
        <f t="shared" si="20"/>
        <v>39.930000000000064</v>
      </c>
      <c r="Q197" s="26">
        <f t="shared" si="21"/>
        <v>10.011031439602879</v>
      </c>
      <c r="R197" s="24">
        <f>VLOOKUP($C197,[1]ПМ_Наташа!$F:$AD,'[1]Таблица 1 Приложения 1'!R$13,0)</f>
        <v>398.88</v>
      </c>
      <c r="S197" s="24">
        <f>VLOOKUP($C197,'[1]только промо'!$F$4:$N$25000,8,0)</f>
        <v>378.96</v>
      </c>
      <c r="T197" s="24">
        <f>'[1]только промо'!N192</f>
        <v>15.79</v>
      </c>
      <c r="U197" s="24">
        <f t="shared" si="22"/>
        <v>19.920000000000016</v>
      </c>
      <c r="V197" s="26">
        <f t="shared" si="23"/>
        <v>4.9939831528279193</v>
      </c>
    </row>
    <row r="198" spans="1:22" s="27" customFormat="1" x14ac:dyDescent="0.25">
      <c r="A198" s="21">
        <f>'[1]только промо'!E193</f>
        <v>1025676</v>
      </c>
      <c r="B198" s="22" t="str">
        <f>'[1]только промо'!C193</f>
        <v>Смартфон / планшет</v>
      </c>
      <c r="C198" s="23" t="str">
        <f>'[1]только промо'!F193</f>
        <v>Honor X7c 8/128 ALT-LX1 лун бел</v>
      </c>
      <c r="D198" s="24">
        <f>VLOOKUP($C198,[1]ПМ_Наташа!$F:$AD,'[1]Таблица 1 Приложения 1'!D$13,0)</f>
        <v>449</v>
      </c>
      <c r="E198" s="24">
        <f>VLOOKUP(C198,'[1]только промо'!$F$4:$N$25000,3,0)</f>
        <v>359</v>
      </c>
      <c r="F198" s="24">
        <f t="shared" si="16"/>
        <v>90</v>
      </c>
      <c r="G198" s="25">
        <f t="shared" si="17"/>
        <v>20.044543429844097</v>
      </c>
      <c r="H198" s="24">
        <f>VLOOKUP($C198,[1]ПМ_Наташа!$F:$AD,'[1]Таблица 1 Приложения 1'!H$13,0)</f>
        <v>448.98</v>
      </c>
      <c r="I198" s="24">
        <f>VLOOKUP($C198,'[1]только промо'!$F$4:$N$25000,4,0)</f>
        <v>358.98</v>
      </c>
      <c r="J198" s="24">
        <f>'[1]только промо'!J193</f>
        <v>59.83</v>
      </c>
      <c r="K198" s="24">
        <f t="shared" si="18"/>
        <v>90</v>
      </c>
      <c r="L198" s="26">
        <f t="shared" si="19"/>
        <v>20.045436322330612</v>
      </c>
      <c r="M198" s="24">
        <f>VLOOKUP($C198,[1]ПМ_Наташа!$F:$AD,'[1]Таблица 1 Приложения 1'!M$13,0)</f>
        <v>478.94</v>
      </c>
      <c r="N198" s="24">
        <f>VLOOKUP($C198,'[1]только промо'!$F$4:$N$25000,6,0)</f>
        <v>358.93</v>
      </c>
      <c r="O198" s="24">
        <f>'[1]только промо'!L193</f>
        <v>32.630000000000003</v>
      </c>
      <c r="P198" s="24">
        <f t="shared" si="20"/>
        <v>120.00999999999999</v>
      </c>
      <c r="Q198" s="26">
        <f t="shared" si="21"/>
        <v>25.057418465778593</v>
      </c>
      <c r="R198" s="24">
        <f>VLOOKUP($C198,[1]ПМ_Наташа!$F:$AD,'[1]Таблица 1 Приложения 1'!R$13,0)</f>
        <v>578.88</v>
      </c>
      <c r="S198" s="24">
        <f>VLOOKUP($C198,'[1]только промо'!$F$4:$N$25000,8,0)</f>
        <v>358.79999999999995</v>
      </c>
      <c r="T198" s="24">
        <f>'[1]только промо'!N193</f>
        <v>14.95</v>
      </c>
      <c r="U198" s="24">
        <f t="shared" si="22"/>
        <v>220.08000000000004</v>
      </c>
      <c r="V198" s="26">
        <f t="shared" si="23"/>
        <v>38.018242122719748</v>
      </c>
    </row>
    <row r="199" spans="1:22" s="27" customFormat="1" x14ac:dyDescent="0.25">
      <c r="A199" s="21">
        <f>'[1]только промо'!E194</f>
        <v>1025678</v>
      </c>
      <c r="B199" s="22" t="str">
        <f>'[1]только промо'!C194</f>
        <v>Смартфон / планшет</v>
      </c>
      <c r="C199" s="23" t="str">
        <f>'[1]только промо'!F194</f>
        <v>Honor X7c 8/128 ALT-LX1 лес зел</v>
      </c>
      <c r="D199" s="24">
        <f>VLOOKUP($C199,[1]ПМ_Наташа!$F:$AD,'[1]Таблица 1 Приложения 1'!D$13,0)</f>
        <v>449</v>
      </c>
      <c r="E199" s="24">
        <f>VLOOKUP(C199,'[1]только промо'!$F$4:$N$25000,3,0)</f>
        <v>359</v>
      </c>
      <c r="F199" s="24">
        <f t="shared" si="16"/>
        <v>90</v>
      </c>
      <c r="G199" s="25">
        <f t="shared" si="17"/>
        <v>20.044543429844097</v>
      </c>
      <c r="H199" s="24">
        <f>VLOOKUP($C199,[1]ПМ_Наташа!$F:$AD,'[1]Таблица 1 Приложения 1'!H$13,0)</f>
        <v>448.98</v>
      </c>
      <c r="I199" s="24">
        <f>VLOOKUP($C199,'[1]только промо'!$F$4:$N$25000,4,0)</f>
        <v>358.98</v>
      </c>
      <c r="J199" s="24">
        <f>'[1]только промо'!J194</f>
        <v>59.83</v>
      </c>
      <c r="K199" s="24">
        <f t="shared" si="18"/>
        <v>90</v>
      </c>
      <c r="L199" s="26">
        <f t="shared" si="19"/>
        <v>20.045436322330612</v>
      </c>
      <c r="M199" s="24">
        <f>VLOOKUP($C199,[1]ПМ_Наташа!$F:$AD,'[1]Таблица 1 Приложения 1'!M$13,0)</f>
        <v>478.94</v>
      </c>
      <c r="N199" s="24">
        <f>VLOOKUP($C199,'[1]только промо'!$F$4:$N$25000,6,0)</f>
        <v>358.93</v>
      </c>
      <c r="O199" s="24">
        <f>'[1]только промо'!L194</f>
        <v>32.630000000000003</v>
      </c>
      <c r="P199" s="24">
        <f t="shared" si="20"/>
        <v>120.00999999999999</v>
      </c>
      <c r="Q199" s="26">
        <f t="shared" si="21"/>
        <v>25.057418465778593</v>
      </c>
      <c r="R199" s="24">
        <f>VLOOKUP($C199,[1]ПМ_Наташа!$F:$AD,'[1]Таблица 1 Приложения 1'!R$13,0)</f>
        <v>578.88</v>
      </c>
      <c r="S199" s="24">
        <f>VLOOKUP($C199,'[1]только промо'!$F$4:$N$25000,8,0)</f>
        <v>358.79999999999995</v>
      </c>
      <c r="T199" s="24">
        <f>'[1]только промо'!N194</f>
        <v>14.95</v>
      </c>
      <c r="U199" s="24">
        <f t="shared" si="22"/>
        <v>220.08000000000004</v>
      </c>
      <c r="V199" s="26">
        <f t="shared" si="23"/>
        <v>38.018242122719748</v>
      </c>
    </row>
    <row r="200" spans="1:22" s="27" customFormat="1" x14ac:dyDescent="0.25">
      <c r="A200" s="21">
        <f>'[1]только промо'!E195</f>
        <v>1025680</v>
      </c>
      <c r="B200" s="22" t="str">
        <f>'[1]только промо'!C195</f>
        <v>Смартфон / планшет</v>
      </c>
      <c r="C200" s="23" t="str">
        <f>'[1]только промо'!F195</f>
        <v>Honor X7c 8/128 ALT-LX1 полн черн</v>
      </c>
      <c r="D200" s="24">
        <f>VLOOKUP($C200,[1]ПМ_Наташа!$F:$AD,'[1]Таблица 1 Приложения 1'!D$13,0)</f>
        <v>449</v>
      </c>
      <c r="E200" s="24">
        <f>VLOOKUP(C200,'[1]только промо'!$F$4:$N$25000,3,0)</f>
        <v>359</v>
      </c>
      <c r="F200" s="24">
        <f t="shared" si="16"/>
        <v>90</v>
      </c>
      <c r="G200" s="25">
        <f t="shared" si="17"/>
        <v>20.044543429844097</v>
      </c>
      <c r="H200" s="24">
        <f>VLOOKUP($C200,[1]ПМ_Наташа!$F:$AD,'[1]Таблица 1 Приложения 1'!H$13,0)</f>
        <v>448.98</v>
      </c>
      <c r="I200" s="24">
        <f>VLOOKUP($C200,'[1]только промо'!$F$4:$N$25000,4,0)</f>
        <v>358.98</v>
      </c>
      <c r="J200" s="24">
        <f>'[1]только промо'!J195</f>
        <v>59.83</v>
      </c>
      <c r="K200" s="24">
        <f t="shared" si="18"/>
        <v>90</v>
      </c>
      <c r="L200" s="26">
        <f t="shared" si="19"/>
        <v>20.045436322330612</v>
      </c>
      <c r="M200" s="24">
        <f>VLOOKUP($C200,[1]ПМ_Наташа!$F:$AD,'[1]Таблица 1 Приложения 1'!M$13,0)</f>
        <v>478.94</v>
      </c>
      <c r="N200" s="24">
        <f>VLOOKUP($C200,'[1]только промо'!$F$4:$N$25000,6,0)</f>
        <v>358.93</v>
      </c>
      <c r="O200" s="24">
        <f>'[1]только промо'!L195</f>
        <v>32.630000000000003</v>
      </c>
      <c r="P200" s="24">
        <f t="shared" si="20"/>
        <v>120.00999999999999</v>
      </c>
      <c r="Q200" s="26">
        <f t="shared" si="21"/>
        <v>25.057418465778593</v>
      </c>
      <c r="R200" s="24">
        <f>VLOOKUP($C200,[1]ПМ_Наташа!$F:$AD,'[1]Таблица 1 Приложения 1'!R$13,0)</f>
        <v>578.88</v>
      </c>
      <c r="S200" s="24">
        <f>VLOOKUP($C200,'[1]только промо'!$F$4:$N$25000,8,0)</f>
        <v>358.79999999999995</v>
      </c>
      <c r="T200" s="24">
        <f>'[1]только промо'!N195</f>
        <v>14.95</v>
      </c>
      <c r="U200" s="24">
        <f t="shared" si="22"/>
        <v>220.08000000000004</v>
      </c>
      <c r="V200" s="26">
        <f t="shared" si="23"/>
        <v>38.018242122719748</v>
      </c>
    </row>
    <row r="201" spans="1:22" s="27" customFormat="1" x14ac:dyDescent="0.25">
      <c r="A201" s="21">
        <f>'[1]только промо'!E196</f>
        <v>1024131</v>
      </c>
      <c r="B201" s="22" t="str">
        <f>'[1]только промо'!C196</f>
        <v>Смартфон / планшет</v>
      </c>
      <c r="C201" s="23" t="str">
        <f>'[1]только промо'!F196</f>
        <v>Honor X7c 8/256 ALT-LX1 лун бел</v>
      </c>
      <c r="D201" s="24">
        <f>VLOOKUP($C201,[1]ПМ_Наташа!$F:$AD,'[1]Таблица 1 Приложения 1'!D$13,0)</f>
        <v>499</v>
      </c>
      <c r="E201" s="24">
        <f>VLOOKUP(C201,'[1]только промо'!$F$4:$N$25000,3,0)</f>
        <v>399</v>
      </c>
      <c r="F201" s="24">
        <f t="shared" si="16"/>
        <v>100</v>
      </c>
      <c r="G201" s="25">
        <f t="shared" si="17"/>
        <v>20.040080160320638</v>
      </c>
      <c r="H201" s="24">
        <f>VLOOKUP($C201,[1]ПМ_Наташа!$F:$AD,'[1]Таблица 1 Приложения 1'!H$13,0)</f>
        <v>498.96</v>
      </c>
      <c r="I201" s="24">
        <f>VLOOKUP($C201,'[1]только промо'!$F$4:$N$25000,4,0)</f>
        <v>399</v>
      </c>
      <c r="J201" s="24">
        <f>'[1]только промо'!J196</f>
        <v>66.5</v>
      </c>
      <c r="K201" s="24">
        <f t="shared" si="18"/>
        <v>99.95999999999998</v>
      </c>
      <c r="L201" s="26">
        <f t="shared" si="19"/>
        <v>20.033670033670028</v>
      </c>
      <c r="M201" s="24">
        <f>VLOOKUP($C201,[1]ПМ_Наташа!$F:$AD,'[1]Таблица 1 Приложения 1'!M$13,0)</f>
        <v>558.91000000000008</v>
      </c>
      <c r="N201" s="24">
        <f>VLOOKUP($C201,'[1]только промо'!$F$4:$N$25000,6,0)</f>
        <v>398.85999999999996</v>
      </c>
      <c r="O201" s="24">
        <f>'[1]только промо'!L196</f>
        <v>36.26</v>
      </c>
      <c r="P201" s="24">
        <f t="shared" si="20"/>
        <v>160.05000000000013</v>
      </c>
      <c r="Q201" s="26">
        <f t="shared" si="21"/>
        <v>28.636095256839223</v>
      </c>
      <c r="R201" s="24">
        <f>VLOOKUP($C201,[1]ПМ_Наташа!$F:$AD,'[1]Таблица 1 Приложения 1'!R$13,0)</f>
        <v>598.79999999999995</v>
      </c>
      <c r="S201" s="24">
        <f>VLOOKUP($C201,'[1]только промо'!$F$4:$N$25000,8,0)</f>
        <v>398.88</v>
      </c>
      <c r="T201" s="24">
        <f>'[1]только промо'!N196</f>
        <v>16.62</v>
      </c>
      <c r="U201" s="24">
        <f t="shared" si="22"/>
        <v>199.91999999999996</v>
      </c>
      <c r="V201" s="26">
        <f t="shared" si="23"/>
        <v>33.386773547094187</v>
      </c>
    </row>
    <row r="202" spans="1:22" s="27" customFormat="1" x14ac:dyDescent="0.25">
      <c r="A202" s="21">
        <f>'[1]только промо'!E197</f>
        <v>1024133</v>
      </c>
      <c r="B202" s="22" t="str">
        <f>'[1]только промо'!C197</f>
        <v>Смартфон / планшет</v>
      </c>
      <c r="C202" s="23" t="str">
        <f>'[1]только промо'!F197</f>
        <v>Honor X7c 8/256 ALT-LX1 лес зел</v>
      </c>
      <c r="D202" s="24">
        <f>VLOOKUP($C202,[1]ПМ_Наташа!$F:$AD,'[1]Таблица 1 Приложения 1'!D$13,0)</f>
        <v>499</v>
      </c>
      <c r="E202" s="24">
        <f>VLOOKUP(C202,'[1]только промо'!$F$4:$N$25000,3,0)</f>
        <v>399</v>
      </c>
      <c r="F202" s="24">
        <f t="shared" ref="F202:F206" si="24">D202-E202</f>
        <v>100</v>
      </c>
      <c r="G202" s="25">
        <f t="shared" ref="G202:G206" si="25">-((E202/D202)-1)*100</f>
        <v>20.040080160320638</v>
      </c>
      <c r="H202" s="24">
        <f>VLOOKUP($C202,[1]ПМ_Наташа!$F:$AD,'[1]Таблица 1 Приложения 1'!H$13,0)</f>
        <v>498.96</v>
      </c>
      <c r="I202" s="24">
        <f>VLOOKUP($C202,'[1]только промо'!$F$4:$N$25000,4,0)</f>
        <v>399</v>
      </c>
      <c r="J202" s="24">
        <f>'[1]только промо'!J197</f>
        <v>66.5</v>
      </c>
      <c r="K202" s="24">
        <f t="shared" ref="K202:K206" si="26">H202-I202</f>
        <v>99.95999999999998</v>
      </c>
      <c r="L202" s="26">
        <f t="shared" ref="L202:L206" si="27">-((I202/H202)-1)*100</f>
        <v>20.033670033670028</v>
      </c>
      <c r="M202" s="24">
        <f>VLOOKUP($C202,[1]ПМ_Наташа!$F:$AD,'[1]Таблица 1 Приложения 1'!M$13,0)</f>
        <v>558.91000000000008</v>
      </c>
      <c r="N202" s="24">
        <f>VLOOKUP($C202,'[1]только промо'!$F$4:$N$25000,6,0)</f>
        <v>398.85999999999996</v>
      </c>
      <c r="O202" s="24">
        <f>'[1]только промо'!L197</f>
        <v>36.26</v>
      </c>
      <c r="P202" s="24">
        <f t="shared" ref="P202:P206" si="28">M202-N202</f>
        <v>160.05000000000013</v>
      </c>
      <c r="Q202" s="26">
        <f t="shared" ref="Q202:Q206" si="29">-((N202/M202)-1)*100</f>
        <v>28.636095256839223</v>
      </c>
      <c r="R202" s="24">
        <f>VLOOKUP($C202,[1]ПМ_Наташа!$F:$AD,'[1]Таблица 1 Приложения 1'!R$13,0)</f>
        <v>598.79999999999995</v>
      </c>
      <c r="S202" s="24">
        <f>VLOOKUP($C202,'[1]только промо'!$F$4:$N$25000,8,0)</f>
        <v>398.88</v>
      </c>
      <c r="T202" s="24">
        <f>'[1]только промо'!N197</f>
        <v>16.62</v>
      </c>
      <c r="U202" s="24">
        <f t="shared" ref="U202:U206" si="30">R202-S202</f>
        <v>199.91999999999996</v>
      </c>
      <c r="V202" s="26">
        <f t="shared" ref="V202:V206" si="31">-((S202/R202)-1)*100</f>
        <v>33.386773547094187</v>
      </c>
    </row>
    <row r="203" spans="1:22" s="27" customFormat="1" x14ac:dyDescent="0.25">
      <c r="A203" s="21">
        <f>'[1]только промо'!E198</f>
        <v>1024135</v>
      </c>
      <c r="B203" s="22" t="str">
        <f>'[1]только промо'!C198</f>
        <v>Смартфон / планшет</v>
      </c>
      <c r="C203" s="23" t="str">
        <f>'[1]только промо'!F198</f>
        <v>Honor X7c 8/256 ALT-LX1 полн черн</v>
      </c>
      <c r="D203" s="24">
        <f>VLOOKUP($C203,[1]ПМ_Наташа!$F:$AD,'[1]Таблица 1 Приложения 1'!D$13,0)</f>
        <v>499</v>
      </c>
      <c r="E203" s="24">
        <f>VLOOKUP(C203,'[1]только промо'!$F$4:$N$25000,3,0)</f>
        <v>399</v>
      </c>
      <c r="F203" s="24">
        <f t="shared" si="24"/>
        <v>100</v>
      </c>
      <c r="G203" s="25">
        <f t="shared" si="25"/>
        <v>20.040080160320638</v>
      </c>
      <c r="H203" s="24">
        <f>VLOOKUP($C203,[1]ПМ_Наташа!$F:$AD,'[1]Таблица 1 Приложения 1'!H$13,0)</f>
        <v>498.96</v>
      </c>
      <c r="I203" s="24">
        <f>VLOOKUP($C203,'[1]только промо'!$F$4:$N$25000,4,0)</f>
        <v>399</v>
      </c>
      <c r="J203" s="24">
        <f>'[1]только промо'!J198</f>
        <v>66.5</v>
      </c>
      <c r="K203" s="24">
        <f t="shared" si="26"/>
        <v>99.95999999999998</v>
      </c>
      <c r="L203" s="26">
        <f t="shared" si="27"/>
        <v>20.033670033670028</v>
      </c>
      <c r="M203" s="24">
        <f>VLOOKUP($C203,[1]ПМ_Наташа!$F:$AD,'[1]Таблица 1 Приложения 1'!M$13,0)</f>
        <v>558.91000000000008</v>
      </c>
      <c r="N203" s="24">
        <f>VLOOKUP($C203,'[1]только промо'!$F$4:$N$25000,6,0)</f>
        <v>398.85999999999996</v>
      </c>
      <c r="O203" s="24">
        <f>'[1]только промо'!L198</f>
        <v>36.26</v>
      </c>
      <c r="P203" s="24">
        <f t="shared" si="28"/>
        <v>160.05000000000013</v>
      </c>
      <c r="Q203" s="26">
        <f t="shared" si="29"/>
        <v>28.636095256839223</v>
      </c>
      <c r="R203" s="24">
        <f>VLOOKUP($C203,[1]ПМ_Наташа!$F:$AD,'[1]Таблица 1 Приложения 1'!R$13,0)</f>
        <v>598.79999999999995</v>
      </c>
      <c r="S203" s="24">
        <f>VLOOKUP($C203,'[1]только промо'!$F$4:$N$25000,8,0)</f>
        <v>398.88</v>
      </c>
      <c r="T203" s="24">
        <f>'[1]только промо'!N198</f>
        <v>16.62</v>
      </c>
      <c r="U203" s="24">
        <f t="shared" si="30"/>
        <v>199.91999999999996</v>
      </c>
      <c r="V203" s="26">
        <f t="shared" si="31"/>
        <v>33.386773547094187</v>
      </c>
    </row>
    <row r="204" spans="1:22" s="27" customFormat="1" x14ac:dyDescent="0.25">
      <c r="A204" s="21">
        <f>'[1]только промо'!E199</f>
        <v>1025670</v>
      </c>
      <c r="B204" s="22" t="str">
        <f>'[1]только промо'!C199</f>
        <v>Смартфон / планшет</v>
      </c>
      <c r="C204" s="23" t="str">
        <f>'[1]только промо'!F199</f>
        <v>Honor X7c 8/512 ALT-LX1 лун бел</v>
      </c>
      <c r="D204" s="24">
        <f>VLOOKUP($C204,[1]ПМ_Наташа!$F:$AD,'[1]Таблица 1 Приложения 1'!D$13,0)</f>
        <v>599</v>
      </c>
      <c r="E204" s="24">
        <f>VLOOKUP(C204,'[1]только промо'!$F$4:$N$25000,3,0)</f>
        <v>499</v>
      </c>
      <c r="F204" s="24">
        <f t="shared" si="24"/>
        <v>100</v>
      </c>
      <c r="G204" s="25">
        <f t="shared" si="25"/>
        <v>16.694490818030051</v>
      </c>
      <c r="H204" s="24">
        <f>VLOOKUP($C204,[1]ПМ_Наташа!$F:$AD,'[1]Таблица 1 Приложения 1'!H$13,0)</f>
        <v>598.98</v>
      </c>
      <c r="I204" s="24">
        <f>VLOOKUP($C204,'[1]только промо'!$F$4:$N$25000,4,0)</f>
        <v>498.96</v>
      </c>
      <c r="J204" s="24">
        <f>'[1]только промо'!J199</f>
        <v>83.16</v>
      </c>
      <c r="K204" s="24">
        <f t="shared" si="26"/>
        <v>100.02000000000004</v>
      </c>
      <c r="L204" s="26">
        <f t="shared" si="27"/>
        <v>16.698387258339189</v>
      </c>
      <c r="M204" s="24">
        <f>VLOOKUP($C204,[1]ПМ_Наташа!$F:$AD,'[1]Таблица 1 Приложения 1'!M$13,0)</f>
        <v>638.99</v>
      </c>
      <c r="N204" s="24">
        <f>VLOOKUP($C204,'[1]только промо'!$F$4:$N$25000,6,0)</f>
        <v>498.96</v>
      </c>
      <c r="O204" s="24">
        <f>'[1]только промо'!L199</f>
        <v>45.36</v>
      </c>
      <c r="P204" s="24">
        <f t="shared" si="28"/>
        <v>140.03000000000003</v>
      </c>
      <c r="Q204" s="26">
        <f t="shared" si="29"/>
        <v>21.914270958856953</v>
      </c>
      <c r="R204" s="24">
        <f>VLOOKUP($C204,[1]ПМ_Наташа!$F:$AD,'[1]Таблица 1 Приложения 1'!R$13,0)</f>
        <v>708.96</v>
      </c>
      <c r="S204" s="24">
        <f>VLOOKUP($C204,'[1]только промо'!$F$4:$N$25000,8,0)</f>
        <v>498.72</v>
      </c>
      <c r="T204" s="24">
        <f>'[1]только промо'!N199</f>
        <v>20.78</v>
      </c>
      <c r="U204" s="24">
        <f t="shared" si="30"/>
        <v>210.24</v>
      </c>
      <c r="V204" s="26">
        <f t="shared" si="31"/>
        <v>29.654705484089373</v>
      </c>
    </row>
    <row r="205" spans="1:22" s="27" customFormat="1" x14ac:dyDescent="0.25">
      <c r="A205" s="21">
        <f>'[1]только промо'!E200</f>
        <v>1025672</v>
      </c>
      <c r="B205" s="22" t="str">
        <f>'[1]только промо'!C200</f>
        <v>Смартфон / планшет</v>
      </c>
      <c r="C205" s="23" t="str">
        <f>'[1]только промо'!F200</f>
        <v>Honor X7c 8/512 ALT-LX1 лес зел</v>
      </c>
      <c r="D205" s="24">
        <f>VLOOKUP($C205,[1]ПМ_Наташа!$F:$AD,'[1]Таблица 1 Приложения 1'!D$13,0)</f>
        <v>599</v>
      </c>
      <c r="E205" s="24">
        <f>VLOOKUP(C205,'[1]только промо'!$F$4:$N$25000,3,0)</f>
        <v>499</v>
      </c>
      <c r="F205" s="24">
        <f t="shared" si="24"/>
        <v>100</v>
      </c>
      <c r="G205" s="25">
        <f t="shared" si="25"/>
        <v>16.694490818030051</v>
      </c>
      <c r="H205" s="24">
        <f>VLOOKUP($C205,[1]ПМ_Наташа!$F:$AD,'[1]Таблица 1 Приложения 1'!H$13,0)</f>
        <v>598.98</v>
      </c>
      <c r="I205" s="24">
        <f>VLOOKUP($C205,'[1]только промо'!$F$4:$N$25000,4,0)</f>
        <v>498.96</v>
      </c>
      <c r="J205" s="24">
        <f>'[1]только промо'!J200</f>
        <v>83.16</v>
      </c>
      <c r="K205" s="24">
        <f t="shared" si="26"/>
        <v>100.02000000000004</v>
      </c>
      <c r="L205" s="26">
        <f t="shared" si="27"/>
        <v>16.698387258339189</v>
      </c>
      <c r="M205" s="24">
        <f>VLOOKUP($C205,[1]ПМ_Наташа!$F:$AD,'[1]Таблица 1 Приложения 1'!M$13,0)</f>
        <v>638.99</v>
      </c>
      <c r="N205" s="24">
        <f>VLOOKUP($C205,'[1]только промо'!$F$4:$N$25000,6,0)</f>
        <v>498.96</v>
      </c>
      <c r="O205" s="24">
        <f>'[1]только промо'!L200</f>
        <v>45.36</v>
      </c>
      <c r="P205" s="24">
        <f t="shared" si="28"/>
        <v>140.03000000000003</v>
      </c>
      <c r="Q205" s="26">
        <f t="shared" si="29"/>
        <v>21.914270958856953</v>
      </c>
      <c r="R205" s="24">
        <f>VLOOKUP($C205,[1]ПМ_Наташа!$F:$AD,'[1]Таблица 1 Приложения 1'!R$13,0)</f>
        <v>708.96</v>
      </c>
      <c r="S205" s="24">
        <f>VLOOKUP($C205,'[1]только промо'!$F$4:$N$25000,8,0)</f>
        <v>498.72</v>
      </c>
      <c r="T205" s="24">
        <f>'[1]только промо'!N200</f>
        <v>20.78</v>
      </c>
      <c r="U205" s="24">
        <f t="shared" si="30"/>
        <v>210.24</v>
      </c>
      <c r="V205" s="26">
        <f t="shared" si="31"/>
        <v>29.654705484089373</v>
      </c>
    </row>
    <row r="206" spans="1:22" s="27" customFormat="1" x14ac:dyDescent="0.25">
      <c r="A206" s="21">
        <f>'[1]только промо'!E201</f>
        <v>1025674</v>
      </c>
      <c r="B206" s="22" t="str">
        <f>'[1]только промо'!C201</f>
        <v>Смартфон / планшет</v>
      </c>
      <c r="C206" s="23" t="str">
        <f>'[1]только промо'!F201</f>
        <v>Honor X7c 8/512 ALT-LX1 полн черн</v>
      </c>
      <c r="D206" s="24">
        <f>VLOOKUP($C206,[1]ПМ_Наташа!$F:$AD,'[1]Таблица 1 Приложения 1'!D$13,0)</f>
        <v>599</v>
      </c>
      <c r="E206" s="24">
        <f>VLOOKUP(C206,'[1]только промо'!$F$4:$N$25000,3,0)</f>
        <v>499</v>
      </c>
      <c r="F206" s="24">
        <f t="shared" si="24"/>
        <v>100</v>
      </c>
      <c r="G206" s="25">
        <f t="shared" si="25"/>
        <v>16.694490818030051</v>
      </c>
      <c r="H206" s="24">
        <f>VLOOKUP($C206,[1]ПМ_Наташа!$F:$AD,'[1]Таблица 1 Приложения 1'!H$13,0)</f>
        <v>598.98</v>
      </c>
      <c r="I206" s="24">
        <f>VLOOKUP($C206,'[1]только промо'!$F$4:$N$25000,4,0)</f>
        <v>498.96</v>
      </c>
      <c r="J206" s="24">
        <f>'[1]только промо'!J201</f>
        <v>83.16</v>
      </c>
      <c r="K206" s="24">
        <f t="shared" si="26"/>
        <v>100.02000000000004</v>
      </c>
      <c r="L206" s="26">
        <f t="shared" si="27"/>
        <v>16.698387258339189</v>
      </c>
      <c r="M206" s="24">
        <f>VLOOKUP($C206,[1]ПМ_Наташа!$F:$AD,'[1]Таблица 1 Приложения 1'!M$13,0)</f>
        <v>638.99</v>
      </c>
      <c r="N206" s="24">
        <f>VLOOKUP($C206,'[1]только промо'!$F$4:$N$25000,6,0)</f>
        <v>498.96</v>
      </c>
      <c r="O206" s="24">
        <f>'[1]только промо'!L201</f>
        <v>45.36</v>
      </c>
      <c r="P206" s="24">
        <f t="shared" si="28"/>
        <v>140.03000000000003</v>
      </c>
      <c r="Q206" s="26">
        <f t="shared" si="29"/>
        <v>21.914270958856953</v>
      </c>
      <c r="R206" s="24">
        <f>VLOOKUP($C206,[1]ПМ_Наташа!$F:$AD,'[1]Таблица 1 Приложения 1'!R$13,0)</f>
        <v>708.96</v>
      </c>
      <c r="S206" s="24">
        <f>VLOOKUP($C206,'[1]только промо'!$F$4:$N$25000,8,0)</f>
        <v>498.72</v>
      </c>
      <c r="T206" s="24">
        <f>'[1]только промо'!N201</f>
        <v>20.78</v>
      </c>
      <c r="U206" s="24">
        <f t="shared" si="30"/>
        <v>210.24</v>
      </c>
      <c r="V206" s="26">
        <f t="shared" si="31"/>
        <v>29.654705484089373</v>
      </c>
    </row>
  </sheetData>
  <mergeCells count="7">
    <mergeCell ref="B5:B8"/>
    <mergeCell ref="C5:C8"/>
    <mergeCell ref="D5:V5"/>
    <mergeCell ref="D6:G6"/>
    <mergeCell ref="H6:L6"/>
    <mergeCell ref="M6:Q6"/>
    <mergeCell ref="R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A1 Belarus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Eysmont</dc:creator>
  <cp:lastModifiedBy>Natalia Eysmont</cp:lastModifiedBy>
  <dcterms:created xsi:type="dcterms:W3CDTF">2025-11-20T15:39:15Z</dcterms:created>
  <dcterms:modified xsi:type="dcterms:W3CDTF">2025-11-20T15:40:10Z</dcterms:modified>
</cp:coreProperties>
</file>